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9"/>
  </bookViews>
  <sheets>
    <sheet name="Сентябрь 2020" sheetId="7" r:id="rId1"/>
    <sheet name="Октябрь 2020" sheetId="8" r:id="rId2"/>
    <sheet name="Ноябрь 2020" sheetId="5" r:id="rId3"/>
    <sheet name="Декабрь 2020" sheetId="6" r:id="rId4"/>
    <sheet name="Январь 2021" sheetId="9" r:id="rId5"/>
    <sheet name="Февраль 2021" sheetId="10" r:id="rId6"/>
    <sheet name="Март 2021" sheetId="4" r:id="rId7"/>
    <sheet name="Апрель 2021" sheetId="3" r:id="rId8"/>
    <sheet name="Май 2021" sheetId="2" r:id="rId9"/>
    <sheet name="Июнь 2021" sheetId="1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BX41" i="10" l="1"/>
  <c r="BK41" i="10"/>
  <c r="CU40" i="10"/>
  <c r="CT40" i="10"/>
  <c r="CS40" i="10"/>
  <c r="CR40" i="10"/>
  <c r="CP40" i="10"/>
  <c r="CN40" i="10"/>
  <c r="CM40" i="10"/>
  <c r="CG40" i="10"/>
  <c r="CI41" i="10" s="1"/>
  <c r="CF40" i="10"/>
  <c r="BV40" i="10"/>
  <c r="BU40" i="10"/>
  <c r="BT40" i="10"/>
  <c r="BU41" i="10" s="1"/>
  <c r="BG40" i="10"/>
  <c r="CE40" i="10" s="1"/>
  <c r="BF40" i="10"/>
  <c r="BE40" i="10"/>
  <c r="CB40" i="10" s="1"/>
  <c r="BD40" i="10"/>
  <c r="CA41" i="10" s="1"/>
  <c r="BC40" i="10"/>
  <c r="BB40" i="10"/>
  <c r="BA40" i="10"/>
  <c r="AZ40" i="10"/>
  <c r="AY40" i="10"/>
  <c r="AY41" i="10" s="1"/>
  <c r="AX40" i="10"/>
  <c r="BS41" i="10" s="1"/>
  <c r="AW40" i="10"/>
  <c r="AV40" i="10"/>
  <c r="CJ41" i="10" s="1"/>
  <c r="AU40" i="10"/>
  <c r="AU41" i="10" s="1"/>
  <c r="AT40" i="10"/>
  <c r="AT41" i="10" s="1"/>
  <c r="AS40" i="10"/>
  <c r="BQ40" i="10" s="1"/>
  <c r="AR40" i="10"/>
  <c r="BO40" i="10" s="1"/>
  <c r="AQ40" i="10"/>
  <c r="BN41" i="10" s="1"/>
  <c r="AP40" i="10"/>
  <c r="BM41" i="10" s="1"/>
  <c r="AO40" i="10"/>
  <c r="BL41" i="10" s="1"/>
  <c r="AN40" i="10"/>
  <c r="AM40" i="10"/>
  <c r="AJ40" i="10"/>
  <c r="AI40" i="10"/>
  <c r="BH41" i="10" s="1"/>
  <c r="AH40" i="10"/>
  <c r="AG40" i="10"/>
  <c r="X40" i="10"/>
  <c r="V40" i="10"/>
  <c r="U40" i="10"/>
  <c r="T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C40" i="10"/>
  <c r="CE37" i="10"/>
  <c r="BZ37" i="10"/>
  <c r="BX37" i="10"/>
  <c r="BN37" i="10"/>
  <c r="CU36" i="10"/>
  <c r="CT36" i="10"/>
  <c r="CE36" i="10"/>
  <c r="CB36" i="10"/>
  <c r="BQ36" i="10"/>
  <c r="BO36" i="10"/>
  <c r="BI36" i="10"/>
  <c r="AL36" i="10"/>
  <c r="AK36" i="10"/>
  <c r="AF36" i="10"/>
  <c r="CV36" i="10" s="1"/>
  <c r="AC36" i="10"/>
  <c r="AD36" i="10" s="1"/>
  <c r="W36" i="10"/>
  <c r="R36" i="10"/>
  <c r="D36" i="10"/>
  <c r="CU35" i="10"/>
  <c r="CT35" i="10"/>
  <c r="CE35" i="10"/>
  <c r="CB35" i="10"/>
  <c r="CA35" i="10"/>
  <c r="BW35" i="10"/>
  <c r="BQ35" i="10"/>
  <c r="BP35" i="10"/>
  <c r="BO35" i="10"/>
  <c r="BL35" i="10"/>
  <c r="BH35" i="10"/>
  <c r="AL35" i="10"/>
  <c r="AK35" i="10"/>
  <c r="AF35" i="10"/>
  <c r="BX35" i="10" s="1"/>
  <c r="AD35" i="10"/>
  <c r="AC35" i="10"/>
  <c r="W35" i="10"/>
  <c r="R35" i="10"/>
  <c r="D35" i="10"/>
  <c r="CU34" i="10"/>
  <c r="CT34" i="10"/>
  <c r="CQ34" i="10"/>
  <c r="CL34" i="10"/>
  <c r="CO34" i="10" s="1"/>
  <c r="CK34" i="10"/>
  <c r="CJ34" i="10"/>
  <c r="CH34" i="10"/>
  <c r="CE34" i="10"/>
  <c r="CD34" i="10"/>
  <c r="CB34" i="10"/>
  <c r="BY34" i="10"/>
  <c r="BR34" i="10"/>
  <c r="BQ34" i="10"/>
  <c r="BO34" i="10"/>
  <c r="BN34" i="10"/>
  <c r="BJ34" i="10"/>
  <c r="AL34" i="10"/>
  <c r="AK34" i="10"/>
  <c r="AF34" i="10"/>
  <c r="BS34" i="10" s="1"/>
  <c r="AC34" i="10"/>
  <c r="AD34" i="10" s="1"/>
  <c r="W34" i="10"/>
  <c r="R34" i="10"/>
  <c r="D34" i="10"/>
  <c r="CU33" i="10"/>
  <c r="CT33" i="10"/>
  <c r="CL33" i="10"/>
  <c r="CO33" i="10" s="1"/>
  <c r="CK33" i="10"/>
  <c r="CQ33" i="10" s="1"/>
  <c r="CH33" i="10"/>
  <c r="CE33" i="10"/>
  <c r="CB33" i="10"/>
  <c r="CA33" i="10"/>
  <c r="BW33" i="10"/>
  <c r="BS33" i="10"/>
  <c r="BQ33" i="10"/>
  <c r="BP33" i="10"/>
  <c r="BO33" i="10"/>
  <c r="BL33" i="10"/>
  <c r="BK33" i="10"/>
  <c r="BI33" i="10"/>
  <c r="BH33" i="10"/>
  <c r="AL33" i="10"/>
  <c r="AK33" i="10"/>
  <c r="AF33" i="10"/>
  <c r="BZ33" i="10" s="1"/>
  <c r="AD33" i="10"/>
  <c r="AC33" i="10"/>
  <c r="W33" i="10"/>
  <c r="R33" i="10"/>
  <c r="D33" i="10"/>
  <c r="CU32" i="10"/>
  <c r="CT32" i="10"/>
  <c r="CE32" i="10"/>
  <c r="CB32" i="10"/>
  <c r="BZ32" i="10"/>
  <c r="BS32" i="10"/>
  <c r="BQ32" i="10"/>
  <c r="BO32" i="10"/>
  <c r="BK32" i="10"/>
  <c r="BJ32" i="10"/>
  <c r="BH32" i="10"/>
  <c r="AL32" i="10"/>
  <c r="AK32" i="10"/>
  <c r="AF32" i="10"/>
  <c r="CA32" i="10" s="1"/>
  <c r="AC32" i="10"/>
  <c r="AD32" i="10" s="1"/>
  <c r="W32" i="10"/>
  <c r="R32" i="10"/>
  <c r="D32" i="10"/>
  <c r="CV31" i="10"/>
  <c r="CU31" i="10"/>
  <c r="CT31" i="10"/>
  <c r="CE31" i="10"/>
  <c r="CD31" i="10"/>
  <c r="CB31" i="10"/>
  <c r="BZ31" i="10"/>
  <c r="BY31" i="10"/>
  <c r="BR31" i="10"/>
  <c r="BQ31" i="10"/>
  <c r="BO31" i="10"/>
  <c r="BN31" i="10"/>
  <c r="BL31" i="10"/>
  <c r="BJ31" i="10"/>
  <c r="BI31" i="10"/>
  <c r="AL31" i="10"/>
  <c r="AK31" i="10"/>
  <c r="AF31" i="10"/>
  <c r="BX31" i="10" s="1"/>
  <c r="AD31" i="10"/>
  <c r="AC31" i="10"/>
  <c r="W31" i="10"/>
  <c r="R31" i="10"/>
  <c r="D31" i="10"/>
  <c r="CV30" i="10"/>
  <c r="CU30" i="10"/>
  <c r="CT30" i="10"/>
  <c r="CL30" i="10"/>
  <c r="CO30" i="10" s="1"/>
  <c r="CK30" i="10"/>
  <c r="CQ30" i="10" s="1"/>
  <c r="CJ30" i="10"/>
  <c r="CI30" i="10"/>
  <c r="CH30" i="10"/>
  <c r="CE30" i="10"/>
  <c r="CD30" i="10"/>
  <c r="CB30" i="10"/>
  <c r="CA30" i="10"/>
  <c r="BZ30" i="10"/>
  <c r="BY30" i="10"/>
  <c r="BX30" i="10"/>
  <c r="BW30" i="10"/>
  <c r="BS30" i="10"/>
  <c r="BR30" i="10"/>
  <c r="BQ30" i="10"/>
  <c r="BP30" i="10"/>
  <c r="BO30" i="10"/>
  <c r="BN30" i="10"/>
  <c r="BM30" i="10"/>
  <c r="BL30" i="10"/>
  <c r="BK30" i="10"/>
  <c r="BJ30" i="10"/>
  <c r="BI30" i="10"/>
  <c r="BH30" i="10"/>
  <c r="AL30" i="10"/>
  <c r="AK30" i="10"/>
  <c r="AC30" i="10"/>
  <c r="AD30" i="10" s="1"/>
  <c r="W30" i="10"/>
  <c r="R30" i="10"/>
  <c r="D30" i="10"/>
  <c r="CU29" i="10"/>
  <c r="CT29" i="10"/>
  <c r="CQ29" i="10"/>
  <c r="CO29" i="10"/>
  <c r="CL29" i="10"/>
  <c r="CK29" i="10"/>
  <c r="CH29" i="10"/>
  <c r="CE29" i="10"/>
  <c r="CB29" i="10"/>
  <c r="BQ29" i="10"/>
  <c r="BO29" i="10"/>
  <c r="AL29" i="10"/>
  <c r="AK29" i="10"/>
  <c r="AF29" i="10"/>
  <c r="CD29" i="10" s="1"/>
  <c r="AD29" i="10"/>
  <c r="AC29" i="10"/>
  <c r="W29" i="10"/>
  <c r="R29" i="10"/>
  <c r="D29" i="10"/>
  <c r="CU28" i="10"/>
  <c r="CT28" i="10"/>
  <c r="CL28" i="10"/>
  <c r="CO28" i="10" s="1"/>
  <c r="CK28" i="10"/>
  <c r="CQ28" i="10" s="1"/>
  <c r="CH28" i="10"/>
  <c r="CE28" i="10"/>
  <c r="CB28" i="10"/>
  <c r="BZ28" i="10"/>
  <c r="BS28" i="10"/>
  <c r="BQ28" i="10"/>
  <c r="BO28" i="10"/>
  <c r="BK28" i="10"/>
  <c r="BH28" i="10"/>
  <c r="AL28" i="10"/>
  <c r="AK28" i="10"/>
  <c r="AF28" i="10"/>
  <c r="CA28" i="10" s="1"/>
  <c r="AC28" i="10"/>
  <c r="AD28" i="10" s="1"/>
  <c r="W28" i="10"/>
  <c r="R28" i="10"/>
  <c r="D28" i="10"/>
  <c r="CU27" i="10"/>
  <c r="CT27" i="10"/>
  <c r="CQ27" i="10"/>
  <c r="CO27" i="10"/>
  <c r="CL27" i="10"/>
  <c r="CK27" i="10"/>
  <c r="CH27" i="10"/>
  <c r="CE27" i="10"/>
  <c r="CB27" i="10"/>
  <c r="BQ27" i="10"/>
  <c r="BO27" i="10"/>
  <c r="BI27" i="10"/>
  <c r="AL27" i="10"/>
  <c r="AK27" i="10"/>
  <c r="AF27" i="10"/>
  <c r="CJ27" i="10" s="1"/>
  <c r="AC27" i="10"/>
  <c r="AD27" i="10" s="1"/>
  <c r="W27" i="10"/>
  <c r="R27" i="10"/>
  <c r="D27" i="10"/>
  <c r="CV26" i="10"/>
  <c r="CU26" i="10"/>
  <c r="CT26" i="10"/>
  <c r="CO26" i="10"/>
  <c r="CL26" i="10"/>
  <c r="CK26" i="10"/>
  <c r="CQ26" i="10" s="1"/>
  <c r="CJ26" i="10"/>
  <c r="CI26" i="10"/>
  <c r="CH26" i="10"/>
  <c r="CE26" i="10"/>
  <c r="CD26" i="10"/>
  <c r="CB26" i="10"/>
  <c r="CA26" i="10"/>
  <c r="BZ26" i="10"/>
  <c r="BY26" i="10"/>
  <c r="BX26" i="10"/>
  <c r="BW26" i="10"/>
  <c r="BS26" i="10"/>
  <c r="BR26" i="10"/>
  <c r="BQ26" i="10"/>
  <c r="BP26" i="10"/>
  <c r="BO26" i="10"/>
  <c r="BN26" i="10"/>
  <c r="BM26" i="10"/>
  <c r="BL26" i="10"/>
  <c r="BK26" i="10"/>
  <c r="BJ26" i="10"/>
  <c r="BI26" i="10"/>
  <c r="BH26" i="10"/>
  <c r="AL26" i="10"/>
  <c r="AK26" i="10"/>
  <c r="AC26" i="10"/>
  <c r="AD26" i="10" s="1"/>
  <c r="W26" i="10"/>
  <c r="R26" i="10"/>
  <c r="D26" i="10"/>
  <c r="CV25" i="10"/>
  <c r="CU25" i="10"/>
  <c r="CT25" i="10"/>
  <c r="CO25" i="10"/>
  <c r="CI25" i="10"/>
  <c r="CE25" i="10"/>
  <c r="CD25" i="10"/>
  <c r="CB25" i="10"/>
  <c r="CA25" i="10"/>
  <c r="BZ25" i="10"/>
  <c r="BY25" i="10"/>
  <c r="BX25" i="10"/>
  <c r="BW25" i="10"/>
  <c r="BS25" i="10"/>
  <c r="BR25" i="10"/>
  <c r="BQ25" i="10"/>
  <c r="BP25" i="10"/>
  <c r="BO25" i="10"/>
  <c r="BN25" i="10"/>
  <c r="BM25" i="10"/>
  <c r="BL25" i="10"/>
  <c r="BK25" i="10"/>
  <c r="BJ25" i="10"/>
  <c r="BI25" i="10"/>
  <c r="BH25" i="10"/>
  <c r="AL25" i="10"/>
  <c r="AK25" i="10"/>
  <c r="AC25" i="10"/>
  <c r="AD25" i="10" s="1"/>
  <c r="W25" i="10"/>
  <c r="R25" i="10"/>
  <c r="D25" i="10"/>
  <c r="CU24" i="10"/>
  <c r="CT24" i="10"/>
  <c r="CL24" i="10"/>
  <c r="CO24" i="10" s="1"/>
  <c r="CK24" i="10"/>
  <c r="CQ24" i="10" s="1"/>
  <c r="CJ24" i="10"/>
  <c r="CH24" i="10"/>
  <c r="CE24" i="10"/>
  <c r="CB24" i="10"/>
  <c r="CA24" i="10"/>
  <c r="BY24" i="10"/>
  <c r="BW24" i="10"/>
  <c r="BQ24" i="10"/>
  <c r="BP24" i="10"/>
  <c r="BO24" i="10"/>
  <c r="BN24" i="10"/>
  <c r="BL24" i="10"/>
  <c r="BI24" i="10"/>
  <c r="BH24" i="10"/>
  <c r="AL24" i="10"/>
  <c r="AK24" i="10"/>
  <c r="AF24" i="10"/>
  <c r="BZ24" i="10" s="1"/>
  <c r="AD24" i="10"/>
  <c r="AC24" i="10"/>
  <c r="W24" i="10"/>
  <c r="R24" i="10"/>
  <c r="D24" i="10"/>
  <c r="CU23" i="10"/>
  <c r="CT23" i="10"/>
  <c r="CE23" i="10"/>
  <c r="CB23" i="10"/>
  <c r="BZ23" i="10"/>
  <c r="BS23" i="10"/>
  <c r="BQ23" i="10"/>
  <c r="BO23" i="10"/>
  <c r="BK23" i="10"/>
  <c r="BH23" i="10"/>
  <c r="AL23" i="10"/>
  <c r="AK23" i="10"/>
  <c r="AF23" i="10"/>
  <c r="CA23" i="10" s="1"/>
  <c r="AC23" i="10"/>
  <c r="AD23" i="10" s="1"/>
  <c r="W23" i="10"/>
  <c r="R23" i="10"/>
  <c r="D23" i="10"/>
  <c r="CV22" i="10"/>
  <c r="CU22" i="10"/>
  <c r="CT22" i="10"/>
  <c r="CE22" i="10"/>
  <c r="CD22" i="10"/>
  <c r="CB22" i="10"/>
  <c r="BZ22" i="10"/>
  <c r="BY22" i="10"/>
  <c r="BW22" i="10"/>
  <c r="BS22" i="10"/>
  <c r="BR22" i="10"/>
  <c r="BQ22" i="10"/>
  <c r="BO22" i="10"/>
  <c r="BN22" i="10"/>
  <c r="BL22" i="10"/>
  <c r="BK22" i="10"/>
  <c r="BJ22" i="10"/>
  <c r="BI22" i="10"/>
  <c r="AL22" i="10"/>
  <c r="AK22" i="10"/>
  <c r="AF22" i="10"/>
  <c r="BX22" i="10" s="1"/>
  <c r="AD22" i="10"/>
  <c r="AC22" i="10"/>
  <c r="W22" i="10"/>
  <c r="R22" i="10"/>
  <c r="D22" i="10"/>
  <c r="CU21" i="10"/>
  <c r="CT21" i="10"/>
  <c r="CQ21" i="10"/>
  <c r="CL21" i="10"/>
  <c r="CO21" i="10" s="1"/>
  <c r="CK21" i="10"/>
  <c r="CH21" i="10"/>
  <c r="CE21" i="10"/>
  <c r="CB21" i="10"/>
  <c r="CA21" i="10"/>
  <c r="BQ21" i="10"/>
  <c r="BP21" i="10"/>
  <c r="BO21" i="10"/>
  <c r="BH21" i="10"/>
  <c r="AL21" i="10"/>
  <c r="AK21" i="10"/>
  <c r="AF21" i="10"/>
  <c r="CV21" i="10" s="1"/>
  <c r="AD21" i="10"/>
  <c r="AC21" i="10"/>
  <c r="W21" i="10"/>
  <c r="R21" i="10"/>
  <c r="D21" i="10"/>
  <c r="CU20" i="10"/>
  <c r="CT20" i="10"/>
  <c r="CE20" i="10"/>
  <c r="CB20" i="10"/>
  <c r="BZ20" i="10"/>
  <c r="BW20" i="10"/>
  <c r="BS20" i="10"/>
  <c r="BQ20" i="10"/>
  <c r="BO20" i="10"/>
  <c r="BL20" i="10"/>
  <c r="BK20" i="10"/>
  <c r="BI20" i="10"/>
  <c r="BH20" i="10"/>
  <c r="AL20" i="10"/>
  <c r="AK20" i="10"/>
  <c r="AF20" i="10"/>
  <c r="CD20" i="10" s="1"/>
  <c r="AC20" i="10"/>
  <c r="AD20" i="10" s="1"/>
  <c r="W20" i="10"/>
  <c r="R20" i="10"/>
  <c r="D20" i="10"/>
  <c r="CU19" i="10"/>
  <c r="CT19" i="10"/>
  <c r="CQ19" i="10"/>
  <c r="CO19" i="10"/>
  <c r="CL19" i="10"/>
  <c r="CK19" i="10"/>
  <c r="CH19" i="10"/>
  <c r="CE19" i="10"/>
  <c r="CB19" i="10"/>
  <c r="BQ19" i="10"/>
  <c r="BO19" i="10"/>
  <c r="AL19" i="10"/>
  <c r="AK19" i="10"/>
  <c r="AF19" i="10"/>
  <c r="CD19" i="10" s="1"/>
  <c r="AD19" i="10"/>
  <c r="AC19" i="10"/>
  <c r="W19" i="10"/>
  <c r="R19" i="10"/>
  <c r="D19" i="10"/>
  <c r="CV18" i="10"/>
  <c r="CU18" i="10"/>
  <c r="CT18" i="10"/>
  <c r="CE18" i="10"/>
  <c r="CD18" i="10"/>
  <c r="CB18" i="10"/>
  <c r="CA18" i="10"/>
  <c r="BZ18" i="10"/>
  <c r="BY18" i="10"/>
  <c r="BX18" i="10"/>
  <c r="BW18" i="10"/>
  <c r="BS18" i="10"/>
  <c r="BR18" i="10"/>
  <c r="BQ18" i="10"/>
  <c r="BP18" i="10"/>
  <c r="BO18" i="10"/>
  <c r="BN18" i="10"/>
  <c r="BM18" i="10"/>
  <c r="BL18" i="10"/>
  <c r="BK18" i="10"/>
  <c r="BJ18" i="10"/>
  <c r="BI18" i="10"/>
  <c r="BH18" i="10"/>
  <c r="AL18" i="10"/>
  <c r="AK18" i="10"/>
  <c r="AC18" i="10"/>
  <c r="AD18" i="10" s="1"/>
  <c r="W18" i="10"/>
  <c r="R18" i="10"/>
  <c r="D18" i="10"/>
  <c r="CV17" i="10"/>
  <c r="CU17" i="10"/>
  <c r="CT17" i="10"/>
  <c r="CE17" i="10"/>
  <c r="CD17" i="10"/>
  <c r="CB17" i="10"/>
  <c r="BZ17" i="10"/>
  <c r="BY17" i="10"/>
  <c r="BW17" i="10"/>
  <c r="BS17" i="10"/>
  <c r="BR17" i="10"/>
  <c r="BQ17" i="10"/>
  <c r="BO17" i="10"/>
  <c r="BN17" i="10"/>
  <c r="BL17" i="10"/>
  <c r="BK17" i="10"/>
  <c r="BJ17" i="10"/>
  <c r="BI17" i="10"/>
  <c r="BH17" i="10"/>
  <c r="AL17" i="10"/>
  <c r="AK17" i="10"/>
  <c r="AF17" i="10"/>
  <c r="BX17" i="10" s="1"/>
  <c r="AD17" i="10"/>
  <c r="AC17" i="10"/>
  <c r="W17" i="10"/>
  <c r="R17" i="10"/>
  <c r="D17" i="10"/>
  <c r="CU16" i="10"/>
  <c r="CT16" i="10"/>
  <c r="CQ16" i="10"/>
  <c r="CL16" i="10"/>
  <c r="CO16" i="10" s="1"/>
  <c r="CK16" i="10"/>
  <c r="CH16" i="10"/>
  <c r="CE16" i="10"/>
  <c r="CB16" i="10"/>
  <c r="CA16" i="10"/>
  <c r="BQ16" i="10"/>
  <c r="BP16" i="10"/>
  <c r="BO16" i="10"/>
  <c r="BH16" i="10"/>
  <c r="AL16" i="10"/>
  <c r="AK16" i="10"/>
  <c r="AF16" i="10"/>
  <c r="CV16" i="10" s="1"/>
  <c r="AD16" i="10"/>
  <c r="AC16" i="10"/>
  <c r="W16" i="10"/>
  <c r="R16" i="10"/>
  <c r="D16" i="10"/>
  <c r="CU15" i="10"/>
  <c r="CT15" i="10"/>
  <c r="CQ15" i="10"/>
  <c r="CL15" i="10"/>
  <c r="CO15" i="10" s="1"/>
  <c r="CK15" i="10"/>
  <c r="CJ15" i="10"/>
  <c r="CH15" i="10"/>
  <c r="CE15" i="10"/>
  <c r="CD15" i="10"/>
  <c r="CB15" i="10"/>
  <c r="CA15" i="10"/>
  <c r="BY15" i="10"/>
  <c r="BS15" i="10"/>
  <c r="BR15" i="10"/>
  <c r="BQ15" i="10"/>
  <c r="BP15" i="10"/>
  <c r="BO15" i="10"/>
  <c r="BN15" i="10"/>
  <c r="BK15" i="10"/>
  <c r="BJ15" i="10"/>
  <c r="BH15" i="10"/>
  <c r="AL15" i="10"/>
  <c r="AK15" i="10"/>
  <c r="AF15" i="10"/>
  <c r="BI15" i="10" s="1"/>
  <c r="AC15" i="10"/>
  <c r="AD15" i="10" s="1"/>
  <c r="W15" i="10"/>
  <c r="R15" i="10"/>
  <c r="D15" i="10"/>
  <c r="CU14" i="10"/>
  <c r="CT14" i="10"/>
  <c r="CE14" i="10"/>
  <c r="CB14" i="10"/>
  <c r="BQ14" i="10"/>
  <c r="BO14" i="10"/>
  <c r="BM14" i="10"/>
  <c r="AL14" i="10"/>
  <c r="AK14" i="10"/>
  <c r="AF14" i="10"/>
  <c r="CD14" i="10" s="1"/>
  <c r="AD14" i="10"/>
  <c r="AC14" i="10"/>
  <c r="W14" i="10"/>
  <c r="R14" i="10"/>
  <c r="D14" i="10"/>
  <c r="CV13" i="10"/>
  <c r="CU13" i="10"/>
  <c r="CT13" i="10"/>
  <c r="CE13" i="10"/>
  <c r="CB13" i="10"/>
  <c r="CA13" i="10"/>
  <c r="BY13" i="10"/>
  <c r="BW13" i="10"/>
  <c r="BQ13" i="10"/>
  <c r="BP13" i="10"/>
  <c r="BO13" i="10"/>
  <c r="BN13" i="10"/>
  <c r="BL13" i="10"/>
  <c r="BI13" i="10"/>
  <c r="BH13" i="10"/>
  <c r="AL13" i="10"/>
  <c r="AK13" i="10"/>
  <c r="AF13" i="10"/>
  <c r="BZ13" i="10" s="1"/>
  <c r="AD13" i="10"/>
  <c r="AC13" i="10"/>
  <c r="W13" i="10"/>
  <c r="R13" i="10"/>
  <c r="D13" i="10"/>
  <c r="CV12" i="10"/>
  <c r="CU12" i="10"/>
  <c r="CT12" i="10"/>
  <c r="CQ12" i="10"/>
  <c r="CO12" i="10"/>
  <c r="CL12" i="10"/>
  <c r="CK12" i="10"/>
  <c r="CJ12" i="10"/>
  <c r="CI12" i="10"/>
  <c r="CH12" i="10"/>
  <c r="CE12" i="10"/>
  <c r="CD12" i="10"/>
  <c r="CB12" i="10"/>
  <c r="CA12" i="10"/>
  <c r="BZ12" i="10"/>
  <c r="BY12" i="10"/>
  <c r="BX12" i="10"/>
  <c r="BW12" i="10"/>
  <c r="BS12" i="10"/>
  <c r="BR12" i="10"/>
  <c r="BQ12" i="10"/>
  <c r="BP12" i="10"/>
  <c r="BO12" i="10"/>
  <c r="BN12" i="10"/>
  <c r="BM12" i="10"/>
  <c r="BL12" i="10"/>
  <c r="BK12" i="10"/>
  <c r="BJ12" i="10"/>
  <c r="BI12" i="10"/>
  <c r="BH12" i="10"/>
  <c r="AL12" i="10"/>
  <c r="AK12" i="10"/>
  <c r="AC12" i="10"/>
  <c r="AD12" i="10" s="1"/>
  <c r="W12" i="10"/>
  <c r="R12" i="10"/>
  <c r="D12" i="10"/>
  <c r="CU11" i="10"/>
  <c r="CT11" i="10"/>
  <c r="CE11" i="10"/>
  <c r="CB11" i="10"/>
  <c r="CA11" i="10"/>
  <c r="BQ11" i="10"/>
  <c r="BP11" i="10"/>
  <c r="BO11" i="10"/>
  <c r="BH11" i="10"/>
  <c r="AL11" i="10"/>
  <c r="AK11" i="10"/>
  <c r="AF11" i="10"/>
  <c r="BX11" i="10" s="1"/>
  <c r="AD11" i="10"/>
  <c r="AC11" i="10"/>
  <c r="W11" i="10"/>
  <c r="R11" i="10"/>
  <c r="D11" i="10"/>
  <c r="CU10" i="10"/>
  <c r="CT10" i="10"/>
  <c r="CE10" i="10"/>
  <c r="CB10" i="10"/>
  <c r="CA10" i="10"/>
  <c r="BQ10" i="10"/>
  <c r="BP10" i="10"/>
  <c r="BO10" i="10"/>
  <c r="BH10" i="10"/>
  <c r="AL10" i="10"/>
  <c r="AK10" i="10"/>
  <c r="AF10" i="10"/>
  <c r="BX10" i="10" s="1"/>
  <c r="AD10" i="10"/>
  <c r="AC10" i="10"/>
  <c r="W10" i="10"/>
  <c r="R10" i="10"/>
  <c r="D10" i="10"/>
  <c r="CV9" i="10"/>
  <c r="CU9" i="10"/>
  <c r="CT9" i="10"/>
  <c r="CE9" i="10"/>
  <c r="CB9" i="10"/>
  <c r="CA9" i="10"/>
  <c r="BZ9" i="10"/>
  <c r="BY9" i="10"/>
  <c r="BW9" i="10"/>
  <c r="BS9" i="10"/>
  <c r="BQ9" i="10"/>
  <c r="BP9" i="10"/>
  <c r="BO9" i="10"/>
  <c r="BN9" i="10"/>
  <c r="BL9" i="10"/>
  <c r="BK9" i="10"/>
  <c r="BI9" i="10"/>
  <c r="BH9" i="10"/>
  <c r="AL9" i="10"/>
  <c r="AK9" i="10"/>
  <c r="AF9" i="10"/>
  <c r="CD9" i="10" s="1"/>
  <c r="AD9" i="10"/>
  <c r="AC9" i="10"/>
  <c r="W9" i="10"/>
  <c r="R9" i="10"/>
  <c r="D9" i="10"/>
  <c r="CV8" i="10"/>
  <c r="CU8" i="10"/>
  <c r="CT8" i="10"/>
  <c r="CI8" i="10"/>
  <c r="CE8" i="10"/>
  <c r="CB8" i="10"/>
  <c r="CA8" i="10"/>
  <c r="BZ8" i="10"/>
  <c r="BY8" i="10"/>
  <c r="BW8" i="10"/>
  <c r="BS8" i="10"/>
  <c r="BQ8" i="10"/>
  <c r="BP8" i="10"/>
  <c r="BO8" i="10"/>
  <c r="BN8" i="10"/>
  <c r="BL8" i="10"/>
  <c r="BK8" i="10"/>
  <c r="BI8" i="10"/>
  <c r="BH8" i="10"/>
  <c r="AL8" i="10"/>
  <c r="AK8" i="10"/>
  <c r="AF8" i="10"/>
  <c r="CD8" i="10" s="1"/>
  <c r="AD8" i="10"/>
  <c r="AC8" i="10"/>
  <c r="W8" i="10"/>
  <c r="R8" i="10"/>
  <c r="D8" i="10"/>
  <c r="CU7" i="10"/>
  <c r="CT7" i="10"/>
  <c r="CQ7" i="10"/>
  <c r="CO7" i="10"/>
  <c r="CL7" i="10"/>
  <c r="CK7" i="10"/>
  <c r="CH7" i="10"/>
  <c r="CE7" i="10"/>
  <c r="CB7" i="10"/>
  <c r="BQ7" i="10"/>
  <c r="BO7" i="10"/>
  <c r="AL7" i="10"/>
  <c r="AK7" i="10"/>
  <c r="AF7" i="10"/>
  <c r="CD7" i="10" s="1"/>
  <c r="AD7" i="10"/>
  <c r="AC7" i="10"/>
  <c r="W7" i="10"/>
  <c r="R7" i="10"/>
  <c r="D7" i="10"/>
  <c r="CU6" i="10"/>
  <c r="CT6" i="10"/>
  <c r="CL6" i="10"/>
  <c r="CO6" i="10" s="1"/>
  <c r="CK6" i="10"/>
  <c r="CQ6" i="10" s="1"/>
  <c r="CH6" i="10"/>
  <c r="CE6" i="10"/>
  <c r="CB6" i="10"/>
  <c r="BS6" i="10"/>
  <c r="BQ6" i="10"/>
  <c r="BP6" i="10"/>
  <c r="BO6" i="10"/>
  <c r="BK6" i="10"/>
  <c r="BH6" i="10"/>
  <c r="AL6" i="10"/>
  <c r="AK6" i="10"/>
  <c r="AF6" i="10"/>
  <c r="CA6" i="10" s="1"/>
  <c r="AC6" i="10"/>
  <c r="AD6" i="10" s="1"/>
  <c r="W6" i="10"/>
  <c r="R6" i="10"/>
  <c r="D6" i="10"/>
  <c r="CU5" i="10"/>
  <c r="CT5" i="10"/>
  <c r="CE5" i="10"/>
  <c r="CB5" i="10"/>
  <c r="CA5" i="10"/>
  <c r="BX5" i="10"/>
  <c r="BS5" i="10"/>
  <c r="BQ5" i="10"/>
  <c r="BO5" i="10"/>
  <c r="BK5" i="10"/>
  <c r="BH5" i="10"/>
  <c r="AL5" i="10"/>
  <c r="AK5" i="10"/>
  <c r="AF5" i="10"/>
  <c r="BP5" i="10" s="1"/>
  <c r="AC5" i="10"/>
  <c r="AD5" i="10" s="1"/>
  <c r="W5" i="10"/>
  <c r="R5" i="10"/>
  <c r="D5" i="10"/>
  <c r="CU4" i="10"/>
  <c r="CT4" i="10"/>
  <c r="CQ4" i="10"/>
  <c r="CO4" i="10"/>
  <c r="CL4" i="10"/>
  <c r="CK4" i="10"/>
  <c r="CJ4" i="10"/>
  <c r="CH4" i="10"/>
  <c r="CE4" i="10"/>
  <c r="CB4" i="10"/>
  <c r="BY4" i="10"/>
  <c r="BS4" i="10"/>
  <c r="BQ4" i="10"/>
  <c r="BO4" i="10"/>
  <c r="BN4" i="10"/>
  <c r="BK4" i="10"/>
  <c r="BI4" i="10"/>
  <c r="AL4" i="10"/>
  <c r="AK4" i="10"/>
  <c r="AF4" i="10"/>
  <c r="CV4" i="10" s="1"/>
  <c r="AC4" i="10"/>
  <c r="AD4" i="10" s="1"/>
  <c r="W4" i="10"/>
  <c r="R4" i="10"/>
  <c r="D4" i="10"/>
  <c r="CU3" i="10"/>
  <c r="CT3" i="10"/>
  <c r="CO3" i="10"/>
  <c r="CL3" i="10"/>
  <c r="CL40" i="10" s="1"/>
  <c r="CK3" i="10"/>
  <c r="CQ3" i="10" s="1"/>
  <c r="CJ3" i="10"/>
  <c r="CH3" i="10"/>
  <c r="CE3" i="10"/>
  <c r="CB3" i="10"/>
  <c r="CA3" i="10"/>
  <c r="BZ3" i="10"/>
  <c r="BY3" i="10"/>
  <c r="BW3" i="10"/>
  <c r="BS3" i="10"/>
  <c r="BQ3" i="10"/>
  <c r="BP3" i="10"/>
  <c r="BO3" i="10"/>
  <c r="BN3" i="10"/>
  <c r="BL3" i="10"/>
  <c r="BK3" i="10"/>
  <c r="BI3" i="10"/>
  <c r="BH3" i="10"/>
  <c r="AL3" i="10"/>
  <c r="AK3" i="10"/>
  <c r="AF3" i="10"/>
  <c r="CD3" i="10" s="1"/>
  <c r="AD3" i="10"/>
  <c r="AC3" i="10"/>
  <c r="W3" i="10"/>
  <c r="R3" i="10"/>
  <c r="D3" i="10"/>
  <c r="CV2" i="10"/>
  <c r="CU2" i="10"/>
  <c r="CT2" i="10"/>
  <c r="CI2" i="10"/>
  <c r="CE2" i="10"/>
  <c r="CB2" i="10"/>
  <c r="CA2" i="10"/>
  <c r="BZ2" i="10"/>
  <c r="BY2" i="10"/>
  <c r="BW2" i="10"/>
  <c r="BS2" i="10"/>
  <c r="BQ2" i="10"/>
  <c r="BP2" i="10"/>
  <c r="BO2" i="10"/>
  <c r="BN2" i="10"/>
  <c r="BL2" i="10"/>
  <c r="BK2" i="10"/>
  <c r="BI2" i="10"/>
  <c r="BH2" i="10"/>
  <c r="AL2" i="10"/>
  <c r="AL40" i="10" s="1"/>
  <c r="AK2" i="10"/>
  <c r="AK40" i="10" s="1"/>
  <c r="AF2" i="10"/>
  <c r="CD2" i="10" s="1"/>
  <c r="AD2" i="10"/>
  <c r="AC2" i="10"/>
  <c r="W2" i="10"/>
  <c r="W40" i="10" s="1"/>
  <c r="R2" i="10"/>
  <c r="R40" i="10" s="1"/>
  <c r="D2" i="10"/>
  <c r="D40" i="10" s="1"/>
  <c r="CO40" i="10" l="1"/>
  <c r="BZ40" i="10"/>
  <c r="CV7" i="10"/>
  <c r="CV19" i="10"/>
  <c r="BM2" i="10"/>
  <c r="BX2" i="10"/>
  <c r="BM3" i="10"/>
  <c r="BX3" i="10"/>
  <c r="CI3" i="10"/>
  <c r="CV3" i="10"/>
  <c r="CV40" i="10" s="1"/>
  <c r="BZ4" i="10"/>
  <c r="BI5" i="10"/>
  <c r="BI6" i="10"/>
  <c r="BK7" i="10"/>
  <c r="BS7" i="10"/>
  <c r="BM8" i="10"/>
  <c r="BX8" i="10"/>
  <c r="BM9" i="10"/>
  <c r="BX9" i="10"/>
  <c r="BN10" i="10"/>
  <c r="BY10" i="10"/>
  <c r="BN11" i="10"/>
  <c r="BY11" i="10"/>
  <c r="CV11" i="10"/>
  <c r="BJ13" i="10"/>
  <c r="BR13" i="10"/>
  <c r="CD13" i="10"/>
  <c r="BK14" i="10"/>
  <c r="BS14" i="10"/>
  <c r="BL15" i="10"/>
  <c r="BW15" i="10"/>
  <c r="BN16" i="10"/>
  <c r="BY16" i="10"/>
  <c r="CJ16" i="10"/>
  <c r="BP17" i="10"/>
  <c r="CA17" i="10"/>
  <c r="BK19" i="10"/>
  <c r="BS19" i="10"/>
  <c r="BM20" i="10"/>
  <c r="BX20" i="10"/>
  <c r="BN21" i="10"/>
  <c r="BY21" i="10"/>
  <c r="CJ21" i="10"/>
  <c r="BH22" i="10"/>
  <c r="BP22" i="10"/>
  <c r="CA22" i="10"/>
  <c r="BI23" i="10"/>
  <c r="BJ24" i="10"/>
  <c r="BR24" i="10"/>
  <c r="CD24" i="10"/>
  <c r="BZ27" i="10"/>
  <c r="BI28" i="10"/>
  <c r="BK29" i="10"/>
  <c r="BS29" i="10"/>
  <c r="BH31" i="10"/>
  <c r="BP31" i="10"/>
  <c r="CA31" i="10"/>
  <c r="BI32" i="10"/>
  <c r="BJ33" i="10"/>
  <c r="BR33" i="10"/>
  <c r="CD33" i="10"/>
  <c r="BL34" i="10"/>
  <c r="BW34" i="10"/>
  <c r="BN35" i="10"/>
  <c r="BY35" i="10"/>
  <c r="CV35" i="10"/>
  <c r="BZ36" i="10"/>
  <c r="CK40" i="10"/>
  <c r="BI41" i="10"/>
  <c r="BM19" i="10"/>
  <c r="BM29" i="10"/>
  <c r="BH4" i="10"/>
  <c r="BP4" i="10"/>
  <c r="CA4" i="10"/>
  <c r="BJ5" i="10"/>
  <c r="BR5" i="10"/>
  <c r="CD5" i="10"/>
  <c r="BJ6" i="10"/>
  <c r="BR6" i="10"/>
  <c r="CD6" i="10"/>
  <c r="BL7" i="10"/>
  <c r="BW7" i="10"/>
  <c r="BZ10" i="10"/>
  <c r="CV10" i="10"/>
  <c r="BZ11" i="10"/>
  <c r="BK13" i="10"/>
  <c r="BS13" i="10"/>
  <c r="BL14" i="10"/>
  <c r="BW14" i="10"/>
  <c r="BM15" i="10"/>
  <c r="BX15" i="10"/>
  <c r="CI15" i="10"/>
  <c r="CV15" i="10"/>
  <c r="BZ16" i="10"/>
  <c r="BL19" i="10"/>
  <c r="BW19" i="10"/>
  <c r="BN20" i="10"/>
  <c r="BY20" i="10"/>
  <c r="CV20" i="10"/>
  <c r="BZ21" i="10"/>
  <c r="BJ23" i="10"/>
  <c r="BR23" i="10"/>
  <c r="CD23" i="10"/>
  <c r="BK24" i="10"/>
  <c r="BS24" i="10"/>
  <c r="BH27" i="10"/>
  <c r="BP27" i="10"/>
  <c r="CA27" i="10"/>
  <c r="BJ28" i="10"/>
  <c r="BR28" i="10"/>
  <c r="CD28" i="10"/>
  <c r="BL29" i="10"/>
  <c r="BW29" i="10"/>
  <c r="BR32" i="10"/>
  <c r="CD32" i="10"/>
  <c r="BM34" i="10"/>
  <c r="BX34" i="10"/>
  <c r="CI34" i="10"/>
  <c r="CV34" i="10"/>
  <c r="BZ35" i="10"/>
  <c r="BH36" i="10"/>
  <c r="BP36" i="10"/>
  <c r="CA36" i="10"/>
  <c r="AF40" i="10"/>
  <c r="BJ40" i="10" s="1"/>
  <c r="BL40" i="10"/>
  <c r="BJ41" i="10"/>
  <c r="BW41" i="10"/>
  <c r="BX14" i="10"/>
  <c r="CI19" i="10"/>
  <c r="CV29" i="10"/>
  <c r="BJ4" i="10"/>
  <c r="BR4" i="10"/>
  <c r="CD4" i="10"/>
  <c r="BL5" i="10"/>
  <c r="BW5" i="10"/>
  <c r="CI5" i="10"/>
  <c r="BL6" i="10"/>
  <c r="BW6" i="10"/>
  <c r="BN7" i="10"/>
  <c r="BY7" i="10"/>
  <c r="CJ7" i="10"/>
  <c r="BI10" i="10"/>
  <c r="BI11" i="10"/>
  <c r="BM13" i="10"/>
  <c r="BX13" i="10"/>
  <c r="BN14" i="10"/>
  <c r="BY14" i="10"/>
  <c r="CV14" i="10"/>
  <c r="BZ15" i="10"/>
  <c r="BI16" i="10"/>
  <c r="BN19" i="10"/>
  <c r="BY19" i="10"/>
  <c r="CJ19" i="10"/>
  <c r="BP20" i="10"/>
  <c r="CA20" i="10"/>
  <c r="BI21" i="10"/>
  <c r="BL23" i="10"/>
  <c r="BW23" i="10"/>
  <c r="BM24" i="10"/>
  <c r="BX24" i="10"/>
  <c r="CI24" i="10"/>
  <c r="CV24" i="10"/>
  <c r="BJ27" i="10"/>
  <c r="BR27" i="10"/>
  <c r="CD27" i="10"/>
  <c r="BL28" i="10"/>
  <c r="BW28" i="10"/>
  <c r="BN29" i="10"/>
  <c r="BY29" i="10"/>
  <c r="CJ29" i="10"/>
  <c r="BK31" i="10"/>
  <c r="BS31" i="10"/>
  <c r="BL32" i="10"/>
  <c r="BW32" i="10"/>
  <c r="BM33" i="10"/>
  <c r="BX33" i="10"/>
  <c r="CI33" i="10"/>
  <c r="CV33" i="10"/>
  <c r="BZ34" i="10"/>
  <c r="BI35" i="10"/>
  <c r="BJ36" i="10"/>
  <c r="BR36" i="10"/>
  <c r="CD36" i="10"/>
  <c r="BY41" i="10"/>
  <c r="BX7" i="10"/>
  <c r="BX19" i="10"/>
  <c r="BM5" i="10"/>
  <c r="BM6" i="10"/>
  <c r="BX6" i="10"/>
  <c r="CI6" i="10"/>
  <c r="CV6" i="10"/>
  <c r="BZ7" i="10"/>
  <c r="BJ10" i="10"/>
  <c r="BR10" i="10"/>
  <c r="CD10" i="10"/>
  <c r="BJ11" i="10"/>
  <c r="BR11" i="10"/>
  <c r="CD11" i="10"/>
  <c r="BZ14" i="10"/>
  <c r="BJ16" i="10"/>
  <c r="BR16" i="10"/>
  <c r="CD16" i="10"/>
  <c r="BZ19" i="10"/>
  <c r="BJ21" i="10"/>
  <c r="BR21" i="10"/>
  <c r="CD21" i="10"/>
  <c r="BM23" i="10"/>
  <c r="BX23" i="10"/>
  <c r="BK27" i="10"/>
  <c r="BS27" i="10"/>
  <c r="BM28" i="10"/>
  <c r="BX28" i="10"/>
  <c r="CI28" i="10"/>
  <c r="CV28" i="10"/>
  <c r="BZ29" i="10"/>
  <c r="BW31" i="10"/>
  <c r="BM32" i="10"/>
  <c r="BX32" i="10"/>
  <c r="BN33" i="10"/>
  <c r="BY33" i="10"/>
  <c r="CJ33" i="10"/>
  <c r="BH34" i="10"/>
  <c r="BP34" i="10"/>
  <c r="CA34" i="10"/>
  <c r="BJ35" i="10"/>
  <c r="BR35" i="10"/>
  <c r="CD35" i="10"/>
  <c r="BK36" i="10"/>
  <c r="BS36" i="10"/>
  <c r="BZ41" i="10"/>
  <c r="BX29" i="10"/>
  <c r="BJ2" i="10"/>
  <c r="BR2" i="10"/>
  <c r="BJ3" i="10"/>
  <c r="BR3" i="10"/>
  <c r="BL4" i="10"/>
  <c r="BW4" i="10"/>
  <c r="BN5" i="10"/>
  <c r="BY5" i="10"/>
  <c r="BN6" i="10"/>
  <c r="BY6" i="10"/>
  <c r="CJ6" i="10"/>
  <c r="BH7" i="10"/>
  <c r="BP7" i="10"/>
  <c r="CA7" i="10"/>
  <c r="BJ8" i="10"/>
  <c r="BR8" i="10"/>
  <c r="BJ9" i="10"/>
  <c r="BR9" i="10"/>
  <c r="BK10" i="10"/>
  <c r="BS10" i="10"/>
  <c r="BK11" i="10"/>
  <c r="BS11" i="10"/>
  <c r="BH14" i="10"/>
  <c r="BP14" i="10"/>
  <c r="CA14" i="10"/>
  <c r="BK16" i="10"/>
  <c r="BS16" i="10"/>
  <c r="BM17" i="10"/>
  <c r="BH19" i="10"/>
  <c r="BP19" i="10"/>
  <c r="CA19" i="10"/>
  <c r="BJ20" i="10"/>
  <c r="BR20" i="10"/>
  <c r="BK21" i="10"/>
  <c r="BS21" i="10"/>
  <c r="BM22" i="10"/>
  <c r="BN23" i="10"/>
  <c r="BY23" i="10"/>
  <c r="CV23" i="10"/>
  <c r="BL27" i="10"/>
  <c r="BW27" i="10"/>
  <c r="BN28" i="10"/>
  <c r="BY28" i="10"/>
  <c r="CJ28" i="10"/>
  <c r="BH29" i="10"/>
  <c r="BP29" i="10"/>
  <c r="CA29" i="10"/>
  <c r="BM31" i="10"/>
  <c r="BN32" i="10"/>
  <c r="BY32" i="10"/>
  <c r="CV32" i="10"/>
  <c r="BI34" i="10"/>
  <c r="BK35" i="10"/>
  <c r="BS35" i="10"/>
  <c r="BL36" i="10"/>
  <c r="BW36" i="10"/>
  <c r="BH40" i="10"/>
  <c r="BP40" i="10"/>
  <c r="AV41" i="10"/>
  <c r="CI7" i="10"/>
  <c r="CI29" i="10"/>
  <c r="BM4" i="10"/>
  <c r="BX4" i="10"/>
  <c r="CI4" i="10"/>
  <c r="BZ5" i="10"/>
  <c r="CV5" i="10"/>
  <c r="BZ6" i="10"/>
  <c r="BI7" i="10"/>
  <c r="BL10" i="10"/>
  <c r="BW10" i="10"/>
  <c r="CI10" i="10"/>
  <c r="BL11" i="10"/>
  <c r="BW11" i="10"/>
  <c r="BI14" i="10"/>
  <c r="BL16" i="10"/>
  <c r="BW16" i="10"/>
  <c r="BI19" i="10"/>
  <c r="BL21" i="10"/>
  <c r="BW21" i="10"/>
  <c r="BM27" i="10"/>
  <c r="BX27" i="10"/>
  <c r="CI27" i="10"/>
  <c r="CV27" i="10"/>
  <c r="BI29" i="10"/>
  <c r="BM36" i="10"/>
  <c r="BX36" i="10"/>
  <c r="CI40" i="10"/>
  <c r="BR41" i="10"/>
  <c r="BM7" i="10"/>
  <c r="BJ7" i="10"/>
  <c r="BR7" i="10"/>
  <c r="BM10" i="10"/>
  <c r="BM11" i="10"/>
  <c r="BJ14" i="10"/>
  <c r="BR14" i="10"/>
  <c r="BM16" i="10"/>
  <c r="BX16" i="10"/>
  <c r="CI16" i="10"/>
  <c r="BJ19" i="10"/>
  <c r="BR19" i="10"/>
  <c r="BM21" i="10"/>
  <c r="BX21" i="10"/>
  <c r="CI21" i="10"/>
  <c r="BP23" i="10"/>
  <c r="BN27" i="10"/>
  <c r="BY27" i="10"/>
  <c r="BP28" i="10"/>
  <c r="BJ29" i="10"/>
  <c r="BR29" i="10"/>
  <c r="BP32" i="10"/>
  <c r="BK34" i="10"/>
  <c r="BM35" i="10"/>
  <c r="BN36" i="10"/>
  <c r="BY36" i="10"/>
  <c r="CJ40" i="10"/>
  <c r="BM40" i="10" l="1"/>
  <c r="CD40" i="10"/>
  <c r="BY40" i="10"/>
  <c r="CA40" i="10"/>
  <c r="BI40" i="10"/>
  <c r="BS40" i="10"/>
  <c r="BX40" i="10"/>
  <c r="BN40" i="10"/>
  <c r="BR40" i="10"/>
  <c r="BK40" i="10"/>
  <c r="BW40" i="10"/>
  <c r="BP41" i="6" l="1"/>
  <c r="BF41" i="6"/>
  <c r="CM40" i="6"/>
  <c r="CL40" i="6"/>
  <c r="CK40" i="6"/>
  <c r="CJ40" i="6"/>
  <c r="CH40" i="6"/>
  <c r="CF40" i="6"/>
  <c r="CE40" i="6"/>
  <c r="BY40" i="6"/>
  <c r="CA41" i="6" s="1"/>
  <c r="BX40" i="6"/>
  <c r="BQ40" i="6"/>
  <c r="BP40" i="6"/>
  <c r="BO40" i="6"/>
  <c r="BL40" i="6"/>
  <c r="BD40" i="6"/>
  <c r="BW40" i="6" s="1"/>
  <c r="BC40" i="6"/>
  <c r="BV41" i="6" s="1"/>
  <c r="BB40" i="6"/>
  <c r="BU41" i="6" s="1"/>
  <c r="BA40" i="6"/>
  <c r="BT41" i="6" s="1"/>
  <c r="AZ40" i="6"/>
  <c r="AY40" i="6"/>
  <c r="AX40" i="6"/>
  <c r="AX41" i="6" s="1"/>
  <c r="AW40" i="6"/>
  <c r="BN41" i="6" s="1"/>
  <c r="AV40" i="6"/>
  <c r="BM41" i="6" s="1"/>
  <c r="AU40" i="6"/>
  <c r="CB41" i="6" s="1"/>
  <c r="AT40" i="6"/>
  <c r="AT41" i="6" s="1"/>
  <c r="AS40" i="6"/>
  <c r="AS41" i="6" s="1"/>
  <c r="AR40" i="6"/>
  <c r="AQ40" i="6"/>
  <c r="AP40" i="6"/>
  <c r="AO40" i="6"/>
  <c r="AN40" i="6"/>
  <c r="AM40" i="6"/>
  <c r="AJ40" i="6"/>
  <c r="AI40" i="6"/>
  <c r="BE41" i="6" s="1"/>
  <c r="AH40" i="6"/>
  <c r="AG40" i="6"/>
  <c r="X40" i="6"/>
  <c r="V40" i="6"/>
  <c r="U40" i="6"/>
  <c r="T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C40" i="6"/>
  <c r="BU37" i="6"/>
  <c r="BS37" i="6"/>
  <c r="BK37" i="6"/>
  <c r="CM36" i="6"/>
  <c r="CL36" i="6"/>
  <c r="BW36" i="6"/>
  <c r="BL36" i="6"/>
  <c r="AL36" i="6"/>
  <c r="AK36" i="6"/>
  <c r="AF36" i="6"/>
  <c r="CN36" i="6" s="1"/>
  <c r="AC36" i="6"/>
  <c r="AD36" i="6" s="1"/>
  <c r="W36" i="6"/>
  <c r="R36" i="6"/>
  <c r="D36" i="6"/>
  <c r="CM35" i="6"/>
  <c r="CL35" i="6"/>
  <c r="BW35" i="6"/>
  <c r="BV35" i="6"/>
  <c r="BL35" i="6"/>
  <c r="BE35" i="6"/>
  <c r="AL35" i="6"/>
  <c r="AK35" i="6"/>
  <c r="AF35" i="6"/>
  <c r="BU35" i="6" s="1"/>
  <c r="AC35" i="6"/>
  <c r="AD35" i="6" s="1"/>
  <c r="W35" i="6"/>
  <c r="R35" i="6"/>
  <c r="D35" i="6"/>
  <c r="CM34" i="6"/>
  <c r="CL34" i="6"/>
  <c r="CD34" i="6"/>
  <c r="CG34" i="6" s="1"/>
  <c r="CC34" i="6"/>
  <c r="CI34" i="6" s="1"/>
  <c r="BZ34" i="6"/>
  <c r="BW34" i="6"/>
  <c r="BM34" i="6"/>
  <c r="BL34" i="6"/>
  <c r="AL34" i="6"/>
  <c r="AK34" i="6"/>
  <c r="AF34" i="6"/>
  <c r="BV34" i="6" s="1"/>
  <c r="AC34" i="6"/>
  <c r="AD34" i="6" s="1"/>
  <c r="W34" i="6"/>
  <c r="R34" i="6"/>
  <c r="D34" i="6"/>
  <c r="CM33" i="6"/>
  <c r="CL33" i="6"/>
  <c r="CD33" i="6"/>
  <c r="CG33" i="6" s="1"/>
  <c r="CC33" i="6"/>
  <c r="CI33" i="6" s="1"/>
  <c r="BZ33" i="6"/>
  <c r="BW33" i="6"/>
  <c r="BN33" i="6"/>
  <c r="BL33" i="6"/>
  <c r="BI33" i="6"/>
  <c r="BF33" i="6"/>
  <c r="AL33" i="6"/>
  <c r="AK33" i="6"/>
  <c r="AF33" i="6"/>
  <c r="CN33" i="6" s="1"/>
  <c r="AD33" i="6"/>
  <c r="AC33" i="6"/>
  <c r="W33" i="6"/>
  <c r="R33" i="6"/>
  <c r="D33" i="6"/>
  <c r="CM32" i="6"/>
  <c r="CL32" i="6"/>
  <c r="BW32" i="6"/>
  <c r="BL32" i="6"/>
  <c r="AL32" i="6"/>
  <c r="AK32" i="6"/>
  <c r="AF32" i="6"/>
  <c r="BT32" i="6" s="1"/>
  <c r="AD32" i="6"/>
  <c r="AC32" i="6"/>
  <c r="W32" i="6"/>
  <c r="R32" i="6"/>
  <c r="D32" i="6"/>
  <c r="CM31" i="6"/>
  <c r="CL31" i="6"/>
  <c r="BW31" i="6"/>
  <c r="BL31" i="6"/>
  <c r="AL31" i="6"/>
  <c r="AK31" i="6"/>
  <c r="AF31" i="6"/>
  <c r="BV31" i="6" s="1"/>
  <c r="AC31" i="6"/>
  <c r="AD31" i="6" s="1"/>
  <c r="W31" i="6"/>
  <c r="R31" i="6"/>
  <c r="D31" i="6"/>
  <c r="CN30" i="6"/>
  <c r="CM30" i="6"/>
  <c r="CL30" i="6"/>
  <c r="CD30" i="6"/>
  <c r="CG30" i="6" s="1"/>
  <c r="CC30" i="6"/>
  <c r="CI30" i="6" s="1"/>
  <c r="CB30" i="6"/>
  <c r="CA30" i="6"/>
  <c r="BZ30" i="6"/>
  <c r="BW30" i="6"/>
  <c r="BV30" i="6"/>
  <c r="BU30" i="6"/>
  <c r="BT30" i="6"/>
  <c r="BS30" i="6"/>
  <c r="BR30" i="6"/>
  <c r="BN30" i="6"/>
  <c r="BM30" i="6"/>
  <c r="BL30" i="6"/>
  <c r="BK30" i="6"/>
  <c r="BJ30" i="6"/>
  <c r="BI30" i="6"/>
  <c r="BH30" i="6"/>
  <c r="BG30" i="6"/>
  <c r="BF30" i="6"/>
  <c r="BE30" i="6"/>
  <c r="AL30" i="6"/>
  <c r="AK30" i="6"/>
  <c r="AC30" i="6"/>
  <c r="AD30" i="6" s="1"/>
  <c r="W30" i="6"/>
  <c r="R30" i="6"/>
  <c r="D30" i="6"/>
  <c r="CM29" i="6"/>
  <c r="CL29" i="6"/>
  <c r="CG29" i="6"/>
  <c r="CD29" i="6"/>
  <c r="CC29" i="6"/>
  <c r="CI29" i="6" s="1"/>
  <c r="BZ29" i="6"/>
  <c r="BW29" i="6"/>
  <c r="BL29" i="6"/>
  <c r="BH29" i="6"/>
  <c r="AL29" i="6"/>
  <c r="AK29" i="6"/>
  <c r="AF29" i="6"/>
  <c r="CB29" i="6" s="1"/>
  <c r="AC29" i="6"/>
  <c r="AD29" i="6" s="1"/>
  <c r="W29" i="6"/>
  <c r="R29" i="6"/>
  <c r="D29" i="6"/>
  <c r="CM28" i="6"/>
  <c r="CL28" i="6"/>
  <c r="CI28" i="6"/>
  <c r="CG28" i="6"/>
  <c r="CD28" i="6"/>
  <c r="CC28" i="6"/>
  <c r="BZ28" i="6"/>
  <c r="BW28" i="6"/>
  <c r="BL28" i="6"/>
  <c r="AL28" i="6"/>
  <c r="AK28" i="6"/>
  <c r="AF28" i="6"/>
  <c r="BT28" i="6" s="1"/>
  <c r="AD28" i="6"/>
  <c r="AC28" i="6"/>
  <c r="W28" i="6"/>
  <c r="R28" i="6"/>
  <c r="D28" i="6"/>
  <c r="CM27" i="6"/>
  <c r="CL27" i="6"/>
  <c r="CI27" i="6"/>
  <c r="CD27" i="6"/>
  <c r="CG27" i="6" s="1"/>
  <c r="CC27" i="6"/>
  <c r="CA27" i="6"/>
  <c r="BZ27" i="6"/>
  <c r="BW27" i="6"/>
  <c r="BV27" i="6"/>
  <c r="BR27" i="6"/>
  <c r="BL27" i="6"/>
  <c r="BI27" i="6"/>
  <c r="BF27" i="6"/>
  <c r="AL27" i="6"/>
  <c r="AK27" i="6"/>
  <c r="AF27" i="6"/>
  <c r="BU27" i="6" s="1"/>
  <c r="AD27" i="6"/>
  <c r="AC27" i="6"/>
  <c r="W27" i="6"/>
  <c r="R27" i="6"/>
  <c r="D27" i="6"/>
  <c r="CN26" i="6"/>
  <c r="CM26" i="6"/>
  <c r="CL26" i="6"/>
  <c r="CD26" i="6"/>
  <c r="CG26" i="6" s="1"/>
  <c r="CC26" i="6"/>
  <c r="CI26" i="6" s="1"/>
  <c r="CB26" i="6"/>
  <c r="CA26" i="6"/>
  <c r="BZ26" i="6"/>
  <c r="BW26" i="6"/>
  <c r="BV26" i="6"/>
  <c r="BU26" i="6"/>
  <c r="BT26" i="6"/>
  <c r="BS26" i="6"/>
  <c r="BR26" i="6"/>
  <c r="BN26" i="6"/>
  <c r="BM26" i="6"/>
  <c r="BL26" i="6"/>
  <c r="BK26" i="6"/>
  <c r="BJ26" i="6"/>
  <c r="BI26" i="6"/>
  <c r="BH26" i="6"/>
  <c r="BG26" i="6"/>
  <c r="BF26" i="6"/>
  <c r="BE26" i="6"/>
  <c r="AL26" i="6"/>
  <c r="AK26" i="6"/>
  <c r="AC26" i="6"/>
  <c r="AD26" i="6" s="1"/>
  <c r="W26" i="6"/>
  <c r="R26" i="6"/>
  <c r="D26" i="6"/>
  <c r="CN25" i="6"/>
  <c r="CM25" i="6"/>
  <c r="CL25" i="6"/>
  <c r="CG25" i="6"/>
  <c r="CA25" i="6"/>
  <c r="BW25" i="6"/>
  <c r="BV25" i="6"/>
  <c r="BU25" i="6"/>
  <c r="BT25" i="6"/>
  <c r="BS25" i="6"/>
  <c r="BR25" i="6"/>
  <c r="BN25" i="6"/>
  <c r="BM25" i="6"/>
  <c r="BL25" i="6"/>
  <c r="BK25" i="6"/>
  <c r="BJ25" i="6"/>
  <c r="BI25" i="6"/>
  <c r="BH25" i="6"/>
  <c r="BG25" i="6"/>
  <c r="BF25" i="6"/>
  <c r="BE25" i="6"/>
  <c r="AL25" i="6"/>
  <c r="AK25" i="6"/>
  <c r="AD25" i="6"/>
  <c r="AC25" i="6"/>
  <c r="W25" i="6"/>
  <c r="R25" i="6"/>
  <c r="D25" i="6"/>
  <c r="CM24" i="6"/>
  <c r="CL24" i="6"/>
  <c r="CI24" i="6"/>
  <c r="CG24" i="6"/>
  <c r="CD24" i="6"/>
  <c r="CC24" i="6"/>
  <c r="BZ24" i="6"/>
  <c r="BW24" i="6"/>
  <c r="BL24" i="6"/>
  <c r="AL24" i="6"/>
  <c r="AK24" i="6"/>
  <c r="AF24" i="6"/>
  <c r="BU24" i="6" s="1"/>
  <c r="AC24" i="6"/>
  <c r="AD24" i="6" s="1"/>
  <c r="W24" i="6"/>
  <c r="R24" i="6"/>
  <c r="D24" i="6"/>
  <c r="CM23" i="6"/>
  <c r="CL23" i="6"/>
  <c r="BW23" i="6"/>
  <c r="BS23" i="6"/>
  <c r="BM23" i="6"/>
  <c r="BL23" i="6"/>
  <c r="BE23" i="6"/>
  <c r="AL23" i="6"/>
  <c r="AK23" i="6"/>
  <c r="AF23" i="6"/>
  <c r="BV23" i="6" s="1"/>
  <c r="AC23" i="6"/>
  <c r="AD23" i="6" s="1"/>
  <c r="W23" i="6"/>
  <c r="R23" i="6"/>
  <c r="D23" i="6"/>
  <c r="CM22" i="6"/>
  <c r="CL22" i="6"/>
  <c r="BW22" i="6"/>
  <c r="BV22" i="6"/>
  <c r="BT22" i="6"/>
  <c r="BL22" i="6"/>
  <c r="BK22" i="6"/>
  <c r="BH22" i="6"/>
  <c r="BE22" i="6"/>
  <c r="AL22" i="6"/>
  <c r="AK22" i="6"/>
  <c r="AF22" i="6"/>
  <c r="CN22" i="6" s="1"/>
  <c r="AD22" i="6"/>
  <c r="AC22" i="6"/>
  <c r="W22" i="6"/>
  <c r="R22" i="6"/>
  <c r="D22" i="6"/>
  <c r="CM21" i="6"/>
  <c r="CL21" i="6"/>
  <c r="CI21" i="6"/>
  <c r="CG21" i="6"/>
  <c r="CD21" i="6"/>
  <c r="CC21" i="6"/>
  <c r="BZ21" i="6"/>
  <c r="BW21" i="6"/>
  <c r="BV21" i="6"/>
  <c r="BL21" i="6"/>
  <c r="BK21" i="6"/>
  <c r="AL21" i="6"/>
  <c r="AK21" i="6"/>
  <c r="AF21" i="6"/>
  <c r="BU21" i="6" s="1"/>
  <c r="AC21" i="6"/>
  <c r="AD21" i="6" s="1"/>
  <c r="W21" i="6"/>
  <c r="R21" i="6"/>
  <c r="D21" i="6"/>
  <c r="CM20" i="6"/>
  <c r="CL20" i="6"/>
  <c r="BW20" i="6"/>
  <c r="BL20" i="6"/>
  <c r="AL20" i="6"/>
  <c r="AK20" i="6"/>
  <c r="AF20" i="6"/>
  <c r="BV20" i="6" s="1"/>
  <c r="AC20" i="6"/>
  <c r="AD20" i="6" s="1"/>
  <c r="W20" i="6"/>
  <c r="R20" i="6"/>
  <c r="D20" i="6"/>
  <c r="CM19" i="6"/>
  <c r="CL19" i="6"/>
  <c r="CG19" i="6"/>
  <c r="CD19" i="6"/>
  <c r="CC19" i="6"/>
  <c r="CI19" i="6" s="1"/>
  <c r="BZ19" i="6"/>
  <c r="BW19" i="6"/>
  <c r="BS19" i="6"/>
  <c r="BL19" i="6"/>
  <c r="BG19" i="6"/>
  <c r="AL19" i="6"/>
  <c r="AK19" i="6"/>
  <c r="AF19" i="6"/>
  <c r="CB19" i="6" s="1"/>
  <c r="AC19" i="6"/>
  <c r="AD19" i="6" s="1"/>
  <c r="W19" i="6"/>
  <c r="R19" i="6"/>
  <c r="D19" i="6"/>
  <c r="CN18" i="6"/>
  <c r="CM18" i="6"/>
  <c r="CL18" i="6"/>
  <c r="BW18" i="6"/>
  <c r="BV18" i="6"/>
  <c r="BU18" i="6"/>
  <c r="BT18" i="6"/>
  <c r="BS18" i="6"/>
  <c r="BR18" i="6"/>
  <c r="BN18" i="6"/>
  <c r="BM18" i="6"/>
  <c r="BL18" i="6"/>
  <c r="BK18" i="6"/>
  <c r="BJ18" i="6"/>
  <c r="BI18" i="6"/>
  <c r="BH18" i="6"/>
  <c r="BG18" i="6"/>
  <c r="BF18" i="6"/>
  <c r="BE18" i="6"/>
  <c r="AL18" i="6"/>
  <c r="AK18" i="6"/>
  <c r="AD18" i="6"/>
  <c r="AC18" i="6"/>
  <c r="W18" i="6"/>
  <c r="R18" i="6"/>
  <c r="D18" i="6"/>
  <c r="CN17" i="6"/>
  <c r="CM17" i="6"/>
  <c r="CL17" i="6"/>
  <c r="BW17" i="6"/>
  <c r="BR17" i="6"/>
  <c r="BL17" i="6"/>
  <c r="AL17" i="6"/>
  <c r="AK17" i="6"/>
  <c r="AF17" i="6"/>
  <c r="BV17" i="6" s="1"/>
  <c r="AD17" i="6"/>
  <c r="AC17" i="6"/>
  <c r="W17" i="6"/>
  <c r="R17" i="6"/>
  <c r="D17" i="6"/>
  <c r="CM16" i="6"/>
  <c r="CL16" i="6"/>
  <c r="CI16" i="6"/>
  <c r="CD16" i="6"/>
  <c r="CG16" i="6" s="1"/>
  <c r="CC16" i="6"/>
  <c r="BZ16" i="6"/>
  <c r="BW16" i="6"/>
  <c r="BT16" i="6"/>
  <c r="BL16" i="6"/>
  <c r="BG16" i="6"/>
  <c r="BF16" i="6"/>
  <c r="AL16" i="6"/>
  <c r="AK16" i="6"/>
  <c r="AF16" i="6"/>
  <c r="BM16" i="6" s="1"/>
  <c r="AD16" i="6"/>
  <c r="AC16" i="6"/>
  <c r="W16" i="6"/>
  <c r="R16" i="6"/>
  <c r="D16" i="6"/>
  <c r="CM15" i="6"/>
  <c r="CL15" i="6"/>
  <c r="CD15" i="6"/>
  <c r="CG15" i="6" s="1"/>
  <c r="CC15" i="6"/>
  <c r="CI15" i="6" s="1"/>
  <c r="BZ15" i="6"/>
  <c r="BW15" i="6"/>
  <c r="BV15" i="6"/>
  <c r="BT15" i="6"/>
  <c r="BS15" i="6"/>
  <c r="BL15" i="6"/>
  <c r="BI15" i="6"/>
  <c r="BE15" i="6"/>
  <c r="AL15" i="6"/>
  <c r="AK15" i="6"/>
  <c r="AF15" i="6"/>
  <c r="CB15" i="6" s="1"/>
  <c r="AD15" i="6"/>
  <c r="AC15" i="6"/>
  <c r="W15" i="6"/>
  <c r="R15" i="6"/>
  <c r="D15" i="6"/>
  <c r="CM14" i="6"/>
  <c r="CL14" i="6"/>
  <c r="BW14" i="6"/>
  <c r="BN14" i="6"/>
  <c r="BL14" i="6"/>
  <c r="BK14" i="6"/>
  <c r="AL14" i="6"/>
  <c r="AK14" i="6"/>
  <c r="AF14" i="6"/>
  <c r="BU14" i="6" s="1"/>
  <c r="AC14" i="6"/>
  <c r="AD14" i="6" s="1"/>
  <c r="W14" i="6"/>
  <c r="R14" i="6"/>
  <c r="D14" i="6"/>
  <c r="CN13" i="6"/>
  <c r="CM13" i="6"/>
  <c r="CL13" i="6"/>
  <c r="BW13" i="6"/>
  <c r="BV13" i="6"/>
  <c r="BL13" i="6"/>
  <c r="BI13" i="6"/>
  <c r="BG13" i="6"/>
  <c r="BF13" i="6"/>
  <c r="AL13" i="6"/>
  <c r="AK13" i="6"/>
  <c r="AF13" i="6"/>
  <c r="BM13" i="6" s="1"/>
  <c r="AD13" i="6"/>
  <c r="AC13" i="6"/>
  <c r="W13" i="6"/>
  <c r="R13" i="6"/>
  <c r="D13" i="6"/>
  <c r="CN12" i="6"/>
  <c r="CM12" i="6"/>
  <c r="CL12" i="6"/>
  <c r="CD12" i="6"/>
  <c r="CG12" i="6" s="1"/>
  <c r="CC12" i="6"/>
  <c r="CI12" i="6" s="1"/>
  <c r="CB12" i="6"/>
  <c r="CA12" i="6"/>
  <c r="BZ12" i="6"/>
  <c r="BW12" i="6"/>
  <c r="BV12" i="6"/>
  <c r="BU12" i="6"/>
  <c r="BT12" i="6"/>
  <c r="BS12" i="6"/>
  <c r="BR12" i="6"/>
  <c r="BN12" i="6"/>
  <c r="BM12" i="6"/>
  <c r="BL12" i="6"/>
  <c r="BK12" i="6"/>
  <c r="BJ12" i="6"/>
  <c r="BI12" i="6"/>
  <c r="BH12" i="6"/>
  <c r="BG12" i="6"/>
  <c r="BF12" i="6"/>
  <c r="BE12" i="6"/>
  <c r="AL12" i="6"/>
  <c r="AK12" i="6"/>
  <c r="AC12" i="6"/>
  <c r="AD12" i="6" s="1"/>
  <c r="W12" i="6"/>
  <c r="R12" i="6"/>
  <c r="D12" i="6"/>
  <c r="CM11" i="6"/>
  <c r="CL11" i="6"/>
  <c r="BW11" i="6"/>
  <c r="BL11" i="6"/>
  <c r="BK11" i="6"/>
  <c r="AL11" i="6"/>
  <c r="AK11" i="6"/>
  <c r="AF11" i="6"/>
  <c r="BU11" i="6" s="1"/>
  <c r="AC11" i="6"/>
  <c r="AD11" i="6" s="1"/>
  <c r="W11" i="6"/>
  <c r="R11" i="6"/>
  <c r="D11" i="6"/>
  <c r="CM10" i="6"/>
  <c r="CL10" i="6"/>
  <c r="BW10" i="6"/>
  <c r="BT10" i="6"/>
  <c r="BL10" i="6"/>
  <c r="BK10" i="6"/>
  <c r="BG10" i="6"/>
  <c r="BF10" i="6"/>
  <c r="AL10" i="6"/>
  <c r="AK10" i="6"/>
  <c r="AF10" i="6"/>
  <c r="CA10" i="6" s="1"/>
  <c r="AD10" i="6"/>
  <c r="AC10" i="6"/>
  <c r="W10" i="6"/>
  <c r="R10" i="6"/>
  <c r="D10" i="6"/>
  <c r="CM9" i="6"/>
  <c r="CL9" i="6"/>
  <c r="BW9" i="6"/>
  <c r="BL9" i="6"/>
  <c r="AL9" i="6"/>
  <c r="AK9" i="6"/>
  <c r="AF9" i="6"/>
  <c r="BT9" i="6" s="1"/>
  <c r="AD9" i="6"/>
  <c r="AC9" i="6"/>
  <c r="W9" i="6"/>
  <c r="R9" i="6"/>
  <c r="D9" i="6"/>
  <c r="CM8" i="6"/>
  <c r="CL8" i="6"/>
  <c r="BW8" i="6"/>
  <c r="BN8" i="6"/>
  <c r="BL8" i="6"/>
  <c r="BF8" i="6"/>
  <c r="AL8" i="6"/>
  <c r="AK8" i="6"/>
  <c r="AF8" i="6"/>
  <c r="CA8" i="6" s="1"/>
  <c r="AC8" i="6"/>
  <c r="AD8" i="6" s="1"/>
  <c r="W8" i="6"/>
  <c r="R8" i="6"/>
  <c r="D8" i="6"/>
  <c r="CM7" i="6"/>
  <c r="CL7" i="6"/>
  <c r="CG7" i="6"/>
  <c r="CD7" i="6"/>
  <c r="CC7" i="6"/>
  <c r="CI7" i="6" s="1"/>
  <c r="BZ7" i="6"/>
  <c r="BW7" i="6"/>
  <c r="BL7" i="6"/>
  <c r="AL7" i="6"/>
  <c r="AK7" i="6"/>
  <c r="AF7" i="6"/>
  <c r="CB7" i="6" s="1"/>
  <c r="AC7" i="6"/>
  <c r="AD7" i="6" s="1"/>
  <c r="W7" i="6"/>
  <c r="R7" i="6"/>
  <c r="D7" i="6"/>
  <c r="CM6" i="6"/>
  <c r="CL6" i="6"/>
  <c r="CI6" i="6"/>
  <c r="CG6" i="6"/>
  <c r="CD6" i="6"/>
  <c r="CC6" i="6"/>
  <c r="BZ6" i="6"/>
  <c r="BW6" i="6"/>
  <c r="BL6" i="6"/>
  <c r="BJ6" i="6"/>
  <c r="AL6" i="6"/>
  <c r="AK6" i="6"/>
  <c r="AF6" i="6"/>
  <c r="BT6" i="6" s="1"/>
  <c r="AD6" i="6"/>
  <c r="AC6" i="6"/>
  <c r="W6" i="6"/>
  <c r="R6" i="6"/>
  <c r="D6" i="6"/>
  <c r="CM5" i="6"/>
  <c r="CL5" i="6"/>
  <c r="BW5" i="6"/>
  <c r="BN5" i="6"/>
  <c r="BL5" i="6"/>
  <c r="BF5" i="6"/>
  <c r="AL5" i="6"/>
  <c r="AK5" i="6"/>
  <c r="AF5" i="6"/>
  <c r="CA5" i="6" s="1"/>
  <c r="AC5" i="6"/>
  <c r="AD5" i="6" s="1"/>
  <c r="W5" i="6"/>
  <c r="R5" i="6"/>
  <c r="D5" i="6"/>
  <c r="CM4" i="6"/>
  <c r="CL4" i="6"/>
  <c r="CD4" i="6"/>
  <c r="CG4" i="6" s="1"/>
  <c r="CC4" i="6"/>
  <c r="CC40" i="6" s="1"/>
  <c r="BZ4" i="6"/>
  <c r="BW4" i="6"/>
  <c r="BS4" i="6"/>
  <c r="BL4" i="6"/>
  <c r="BH4" i="6"/>
  <c r="AL4" i="6"/>
  <c r="AK4" i="6"/>
  <c r="AF4" i="6"/>
  <c r="CB4" i="6" s="1"/>
  <c r="AC4" i="6"/>
  <c r="AD4" i="6" s="1"/>
  <c r="W4" i="6"/>
  <c r="R4" i="6"/>
  <c r="D4" i="6"/>
  <c r="CM3" i="6"/>
  <c r="CL3" i="6"/>
  <c r="CG3" i="6"/>
  <c r="CD3" i="6"/>
  <c r="CD40" i="6" s="1"/>
  <c r="CC3" i="6"/>
  <c r="CI3" i="6" s="1"/>
  <c r="BZ3" i="6"/>
  <c r="BW3" i="6"/>
  <c r="BL3" i="6"/>
  <c r="AL3" i="6"/>
  <c r="AK3" i="6"/>
  <c r="AF3" i="6"/>
  <c r="BT3" i="6" s="1"/>
  <c r="AD3" i="6"/>
  <c r="AC3" i="6"/>
  <c r="W3" i="6"/>
  <c r="R3" i="6"/>
  <c r="D3" i="6"/>
  <c r="CM2" i="6"/>
  <c r="CL2" i="6"/>
  <c r="BW2" i="6"/>
  <c r="BL2" i="6"/>
  <c r="AL2" i="6"/>
  <c r="AL40" i="6" s="1"/>
  <c r="AK2" i="6"/>
  <c r="AK40" i="6" s="1"/>
  <c r="AF2" i="6"/>
  <c r="CA2" i="6" s="1"/>
  <c r="AC2" i="6"/>
  <c r="AD2" i="6" s="1"/>
  <c r="W2" i="6"/>
  <c r="W40" i="6" s="1"/>
  <c r="R2" i="6"/>
  <c r="R40" i="6" s="1"/>
  <c r="D2" i="6"/>
  <c r="D40" i="6" s="1"/>
  <c r="BV41" i="5"/>
  <c r="BS41" i="5"/>
  <c r="BR41" i="5"/>
  <c r="BK41" i="5"/>
  <c r="BH41" i="5"/>
  <c r="BG41" i="5"/>
  <c r="AU41" i="5"/>
  <c r="CM40" i="5"/>
  <c r="CL40" i="5"/>
  <c r="CK40" i="5"/>
  <c r="CJ40" i="5"/>
  <c r="CH40" i="5"/>
  <c r="CF40" i="5"/>
  <c r="CE40" i="5"/>
  <c r="BY40" i="5"/>
  <c r="CA41" i="5" s="1"/>
  <c r="BX40" i="5"/>
  <c r="BQ40" i="5"/>
  <c r="BP40" i="5"/>
  <c r="BO40" i="5"/>
  <c r="BP41" i="5" s="1"/>
  <c r="BD40" i="5"/>
  <c r="BW40" i="5" s="1"/>
  <c r="BC40" i="5"/>
  <c r="BB40" i="5"/>
  <c r="BU41" i="5" s="1"/>
  <c r="BA40" i="5"/>
  <c r="BT41" i="5" s="1"/>
  <c r="AZ40" i="5"/>
  <c r="AY40" i="5"/>
  <c r="AX40" i="5"/>
  <c r="AX41" i="5" s="1"/>
  <c r="AW40" i="5"/>
  <c r="BN41" i="5" s="1"/>
  <c r="AV40" i="5"/>
  <c r="BM41" i="5" s="1"/>
  <c r="AU40" i="5"/>
  <c r="CB41" i="5" s="1"/>
  <c r="AT40" i="5"/>
  <c r="AT41" i="5" s="1"/>
  <c r="AS40" i="5"/>
  <c r="AS41" i="5" s="1"/>
  <c r="AR40" i="5"/>
  <c r="BL40" i="5" s="1"/>
  <c r="AQ40" i="5"/>
  <c r="AP40" i="5"/>
  <c r="AO40" i="5"/>
  <c r="BI41" i="5" s="1"/>
  <c r="AN40" i="5"/>
  <c r="AM40" i="5"/>
  <c r="AJ40" i="5"/>
  <c r="BF41" i="5" s="1"/>
  <c r="AI40" i="5"/>
  <c r="BE41" i="5" s="1"/>
  <c r="AH40" i="5"/>
  <c r="AG40" i="5"/>
  <c r="X40" i="5"/>
  <c r="V40" i="5"/>
  <c r="U40" i="5"/>
  <c r="T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C40" i="5"/>
  <c r="BU37" i="5"/>
  <c r="BS37" i="5"/>
  <c r="BK37" i="5"/>
  <c r="CM36" i="5"/>
  <c r="CL36" i="5"/>
  <c r="BW36" i="5"/>
  <c r="BL36" i="5"/>
  <c r="AL36" i="5"/>
  <c r="AK36" i="5"/>
  <c r="AF36" i="5"/>
  <c r="CN36" i="5" s="1"/>
  <c r="AD36" i="5"/>
  <c r="AC36" i="5"/>
  <c r="W36" i="5"/>
  <c r="R36" i="5"/>
  <c r="D36" i="5"/>
  <c r="CM35" i="5"/>
  <c r="CL35" i="5"/>
  <c r="BW35" i="5"/>
  <c r="BL35" i="5"/>
  <c r="BE35" i="5"/>
  <c r="AL35" i="5"/>
  <c r="AK35" i="5"/>
  <c r="AF35" i="5"/>
  <c r="BU35" i="5" s="1"/>
  <c r="AC35" i="5"/>
  <c r="AD35" i="5" s="1"/>
  <c r="W35" i="5"/>
  <c r="R35" i="5"/>
  <c r="D35" i="5"/>
  <c r="CM34" i="5"/>
  <c r="CL34" i="5"/>
  <c r="CG34" i="5"/>
  <c r="CD34" i="5"/>
  <c r="CC34" i="5"/>
  <c r="CI34" i="5" s="1"/>
  <c r="BZ34" i="5"/>
  <c r="BW34" i="5"/>
  <c r="BR34" i="5"/>
  <c r="BL34" i="5"/>
  <c r="AL34" i="5"/>
  <c r="AK34" i="5"/>
  <c r="AF34" i="5"/>
  <c r="BV34" i="5" s="1"/>
  <c r="AC34" i="5"/>
  <c r="AD34" i="5" s="1"/>
  <c r="W34" i="5"/>
  <c r="R34" i="5"/>
  <c r="D34" i="5"/>
  <c r="CM33" i="5"/>
  <c r="CL33" i="5"/>
  <c r="CD33" i="5"/>
  <c r="CG33" i="5" s="1"/>
  <c r="CC33" i="5"/>
  <c r="CI33" i="5" s="1"/>
  <c r="BZ33" i="5"/>
  <c r="BW33" i="5"/>
  <c r="BL33" i="5"/>
  <c r="BI33" i="5"/>
  <c r="BF33" i="5"/>
  <c r="AL33" i="5"/>
  <c r="AK33" i="5"/>
  <c r="AF33" i="5"/>
  <c r="BM33" i="5" s="1"/>
  <c r="AD33" i="5"/>
  <c r="AC33" i="5"/>
  <c r="W33" i="5"/>
  <c r="R33" i="5"/>
  <c r="D33" i="5"/>
  <c r="CM32" i="5"/>
  <c r="CL32" i="5"/>
  <c r="BW32" i="5"/>
  <c r="BV32" i="5"/>
  <c r="BT32" i="5"/>
  <c r="BL32" i="5"/>
  <c r="BG32" i="5"/>
  <c r="AL32" i="5"/>
  <c r="AK32" i="5"/>
  <c r="AF32" i="5"/>
  <c r="BS32" i="5" s="1"/>
  <c r="AD32" i="5"/>
  <c r="AC32" i="5"/>
  <c r="W32" i="5"/>
  <c r="R32" i="5"/>
  <c r="D32" i="5"/>
  <c r="CM31" i="5"/>
  <c r="CL31" i="5"/>
  <c r="BW31" i="5"/>
  <c r="BL31" i="5"/>
  <c r="AL31" i="5"/>
  <c r="AK31" i="5"/>
  <c r="AF31" i="5"/>
  <c r="BV31" i="5" s="1"/>
  <c r="AC31" i="5"/>
  <c r="AD31" i="5" s="1"/>
  <c r="W31" i="5"/>
  <c r="R31" i="5"/>
  <c r="D31" i="5"/>
  <c r="CN30" i="5"/>
  <c r="CM30" i="5"/>
  <c r="CL30" i="5"/>
  <c r="CD30" i="5"/>
  <c r="CG30" i="5" s="1"/>
  <c r="CC30" i="5"/>
  <c r="CI30" i="5" s="1"/>
  <c r="CB30" i="5"/>
  <c r="CA30" i="5"/>
  <c r="BZ30" i="5"/>
  <c r="BW30" i="5"/>
  <c r="BV30" i="5"/>
  <c r="BU30" i="5"/>
  <c r="BT30" i="5"/>
  <c r="BS30" i="5"/>
  <c r="BR30" i="5"/>
  <c r="BN30" i="5"/>
  <c r="BM30" i="5"/>
  <c r="BL30" i="5"/>
  <c r="BK30" i="5"/>
  <c r="BJ30" i="5"/>
  <c r="BI30" i="5"/>
  <c r="BH30" i="5"/>
  <c r="BG30" i="5"/>
  <c r="BF30" i="5"/>
  <c r="BE30" i="5"/>
  <c r="AL30" i="5"/>
  <c r="AK30" i="5"/>
  <c r="AC30" i="5"/>
  <c r="AD30" i="5" s="1"/>
  <c r="W30" i="5"/>
  <c r="R30" i="5"/>
  <c r="D30" i="5"/>
  <c r="CM29" i="5"/>
  <c r="CL29" i="5"/>
  <c r="CI29" i="5"/>
  <c r="CG29" i="5"/>
  <c r="CD29" i="5"/>
  <c r="CC29" i="5"/>
  <c r="BZ29" i="5"/>
  <c r="BW29" i="5"/>
  <c r="BL29" i="5"/>
  <c r="AL29" i="5"/>
  <c r="AK29" i="5"/>
  <c r="AF29" i="5"/>
  <c r="CB29" i="5" s="1"/>
  <c r="AD29" i="5"/>
  <c r="AC29" i="5"/>
  <c r="W29" i="5"/>
  <c r="R29" i="5"/>
  <c r="D29" i="5"/>
  <c r="CM28" i="5"/>
  <c r="CL28" i="5"/>
  <c r="CI28" i="5"/>
  <c r="CD28" i="5"/>
  <c r="CG28" i="5" s="1"/>
  <c r="CC28" i="5"/>
  <c r="BZ28" i="5"/>
  <c r="BW28" i="5"/>
  <c r="BT28" i="5"/>
  <c r="BR28" i="5"/>
  <c r="BL28" i="5"/>
  <c r="BI28" i="5"/>
  <c r="AL28" i="5"/>
  <c r="AK28" i="5"/>
  <c r="AF28" i="5"/>
  <c r="BS28" i="5" s="1"/>
  <c r="AD28" i="5"/>
  <c r="AC28" i="5"/>
  <c r="W28" i="5"/>
  <c r="R28" i="5"/>
  <c r="D28" i="5"/>
  <c r="CN27" i="5"/>
  <c r="CM27" i="5"/>
  <c r="CL27" i="5"/>
  <c r="CI27" i="5"/>
  <c r="CD27" i="5"/>
  <c r="CG27" i="5" s="1"/>
  <c r="CC27" i="5"/>
  <c r="BZ27" i="5"/>
  <c r="BW27" i="5"/>
  <c r="BT27" i="5"/>
  <c r="BN27" i="5"/>
  <c r="BL27" i="5"/>
  <c r="BK27" i="5"/>
  <c r="BI27" i="5"/>
  <c r="BF27" i="5"/>
  <c r="AL27" i="5"/>
  <c r="AK27" i="5"/>
  <c r="AF27" i="5"/>
  <c r="BU27" i="5" s="1"/>
  <c r="AD27" i="5"/>
  <c r="AC27" i="5"/>
  <c r="W27" i="5"/>
  <c r="R27" i="5"/>
  <c r="D27" i="5"/>
  <c r="CN26" i="5"/>
  <c r="CM26" i="5"/>
  <c r="CL26" i="5"/>
  <c r="CD26" i="5"/>
  <c r="CG26" i="5" s="1"/>
  <c r="CC26" i="5"/>
  <c r="CI26" i="5" s="1"/>
  <c r="CB26" i="5"/>
  <c r="CA26" i="5"/>
  <c r="BZ26" i="5"/>
  <c r="BW26" i="5"/>
  <c r="BV26" i="5"/>
  <c r="BU26" i="5"/>
  <c r="BT26" i="5"/>
  <c r="BS26" i="5"/>
  <c r="BR26" i="5"/>
  <c r="BN26" i="5"/>
  <c r="BM26" i="5"/>
  <c r="BL26" i="5"/>
  <c r="BK26" i="5"/>
  <c r="BJ26" i="5"/>
  <c r="BI26" i="5"/>
  <c r="BH26" i="5"/>
  <c r="BG26" i="5"/>
  <c r="BF26" i="5"/>
  <c r="BE26" i="5"/>
  <c r="AL26" i="5"/>
  <c r="AK26" i="5"/>
  <c r="AC26" i="5"/>
  <c r="AD26" i="5" s="1"/>
  <c r="W26" i="5"/>
  <c r="R26" i="5"/>
  <c r="D26" i="5"/>
  <c r="CN25" i="5"/>
  <c r="CM25" i="5"/>
  <c r="CL25" i="5"/>
  <c r="CG25" i="5"/>
  <c r="CA25" i="5"/>
  <c r="BW25" i="5"/>
  <c r="BV25" i="5"/>
  <c r="BU25" i="5"/>
  <c r="BT25" i="5"/>
  <c r="BS25" i="5"/>
  <c r="BR25" i="5"/>
  <c r="BN25" i="5"/>
  <c r="BM25" i="5"/>
  <c r="BL25" i="5"/>
  <c r="BK25" i="5"/>
  <c r="BJ25" i="5"/>
  <c r="BI25" i="5"/>
  <c r="BH25" i="5"/>
  <c r="BG25" i="5"/>
  <c r="BF25" i="5"/>
  <c r="BE25" i="5"/>
  <c r="AL25" i="5"/>
  <c r="AK25" i="5"/>
  <c r="AC25" i="5"/>
  <c r="AD25" i="5" s="1"/>
  <c r="W25" i="5"/>
  <c r="R25" i="5"/>
  <c r="D25" i="5"/>
  <c r="CM24" i="5"/>
  <c r="CL24" i="5"/>
  <c r="CG24" i="5"/>
  <c r="CD24" i="5"/>
  <c r="CC24" i="5"/>
  <c r="CI24" i="5" s="1"/>
  <c r="BZ24" i="5"/>
  <c r="BW24" i="5"/>
  <c r="BS24" i="5"/>
  <c r="BL24" i="5"/>
  <c r="BH24" i="5"/>
  <c r="BE24" i="5"/>
  <c r="AL24" i="5"/>
  <c r="AK24" i="5"/>
  <c r="AF24" i="5"/>
  <c r="BU24" i="5" s="1"/>
  <c r="AC24" i="5"/>
  <c r="AD24" i="5" s="1"/>
  <c r="W24" i="5"/>
  <c r="R24" i="5"/>
  <c r="D24" i="5"/>
  <c r="CM23" i="5"/>
  <c r="CL23" i="5"/>
  <c r="BW23" i="5"/>
  <c r="BV23" i="5"/>
  <c r="BL23" i="5"/>
  <c r="BK23" i="5"/>
  <c r="BH23" i="5"/>
  <c r="AL23" i="5"/>
  <c r="AK23" i="5"/>
  <c r="AF23" i="5"/>
  <c r="BU23" i="5" s="1"/>
  <c r="AC23" i="5"/>
  <c r="AD23" i="5" s="1"/>
  <c r="W23" i="5"/>
  <c r="R23" i="5"/>
  <c r="D23" i="5"/>
  <c r="CM22" i="5"/>
  <c r="CL22" i="5"/>
  <c r="BW22" i="5"/>
  <c r="BN22" i="5"/>
  <c r="BL22" i="5"/>
  <c r="BK22" i="5"/>
  <c r="BF22" i="5"/>
  <c r="AL22" i="5"/>
  <c r="AK22" i="5"/>
  <c r="AF22" i="5"/>
  <c r="BS22" i="5" s="1"/>
  <c r="AC22" i="5"/>
  <c r="AD22" i="5" s="1"/>
  <c r="W22" i="5"/>
  <c r="R22" i="5"/>
  <c r="D22" i="5"/>
  <c r="CM21" i="5"/>
  <c r="CL21" i="5"/>
  <c r="CG21" i="5"/>
  <c r="CD21" i="5"/>
  <c r="CC21" i="5"/>
  <c r="CI21" i="5" s="1"/>
  <c r="BZ21" i="5"/>
  <c r="BW21" i="5"/>
  <c r="BS21" i="5"/>
  <c r="BM21" i="5"/>
  <c r="BL21" i="5"/>
  <c r="AL21" i="5"/>
  <c r="AK21" i="5"/>
  <c r="AF21" i="5"/>
  <c r="BU21" i="5" s="1"/>
  <c r="AC21" i="5"/>
  <c r="AD21" i="5" s="1"/>
  <c r="W21" i="5"/>
  <c r="R21" i="5"/>
  <c r="D21" i="5"/>
  <c r="CN20" i="5"/>
  <c r="CM20" i="5"/>
  <c r="CL20" i="5"/>
  <c r="BW20" i="5"/>
  <c r="BV20" i="5"/>
  <c r="BT20" i="5"/>
  <c r="BM20" i="5"/>
  <c r="BL20" i="5"/>
  <c r="BK20" i="5"/>
  <c r="BI20" i="5"/>
  <c r="BH20" i="5"/>
  <c r="BG20" i="5"/>
  <c r="AL20" i="5"/>
  <c r="AK20" i="5"/>
  <c r="AF20" i="5"/>
  <c r="BU20" i="5" s="1"/>
  <c r="AC20" i="5"/>
  <c r="AD20" i="5" s="1"/>
  <c r="W20" i="5"/>
  <c r="R20" i="5"/>
  <c r="D20" i="5"/>
  <c r="CM19" i="5"/>
  <c r="CL19" i="5"/>
  <c r="CI19" i="5"/>
  <c r="CG19" i="5"/>
  <c r="CD19" i="5"/>
  <c r="CC19" i="5"/>
  <c r="BZ19" i="5"/>
  <c r="BW19" i="5"/>
  <c r="BL19" i="5"/>
  <c r="AL19" i="5"/>
  <c r="AK19" i="5"/>
  <c r="AF19" i="5"/>
  <c r="CB19" i="5" s="1"/>
  <c r="AD19" i="5"/>
  <c r="AC19" i="5"/>
  <c r="W19" i="5"/>
  <c r="R19" i="5"/>
  <c r="D19" i="5"/>
  <c r="CN18" i="5"/>
  <c r="CM18" i="5"/>
  <c r="CL18" i="5"/>
  <c r="BW18" i="5"/>
  <c r="BV18" i="5"/>
  <c r="BU18" i="5"/>
  <c r="BT18" i="5"/>
  <c r="BS18" i="5"/>
  <c r="BR18" i="5"/>
  <c r="BN18" i="5"/>
  <c r="BM18" i="5"/>
  <c r="BL18" i="5"/>
  <c r="BK18" i="5"/>
  <c r="BJ18" i="5"/>
  <c r="BI18" i="5"/>
  <c r="BH18" i="5"/>
  <c r="BG18" i="5"/>
  <c r="BF18" i="5"/>
  <c r="BE18" i="5"/>
  <c r="AL18" i="5"/>
  <c r="AK18" i="5"/>
  <c r="AD18" i="5"/>
  <c r="AC18" i="5"/>
  <c r="W18" i="5"/>
  <c r="R18" i="5"/>
  <c r="D18" i="5"/>
  <c r="CM17" i="5"/>
  <c r="CL17" i="5"/>
  <c r="BW17" i="5"/>
  <c r="BL17" i="5"/>
  <c r="AL17" i="5"/>
  <c r="AK17" i="5"/>
  <c r="AF17" i="5"/>
  <c r="BJ17" i="5" s="1"/>
  <c r="AC17" i="5"/>
  <c r="AD17" i="5" s="1"/>
  <c r="W17" i="5"/>
  <c r="R17" i="5"/>
  <c r="D17" i="5"/>
  <c r="CM16" i="5"/>
  <c r="CL16" i="5"/>
  <c r="CD16" i="5"/>
  <c r="CG16" i="5" s="1"/>
  <c r="CC16" i="5"/>
  <c r="CI16" i="5" s="1"/>
  <c r="CA16" i="5"/>
  <c r="BZ16" i="5"/>
  <c r="BW16" i="5"/>
  <c r="BL16" i="5"/>
  <c r="BH16" i="5"/>
  <c r="AL16" i="5"/>
  <c r="AK16" i="5"/>
  <c r="AF16" i="5"/>
  <c r="BM16" i="5" s="1"/>
  <c r="AD16" i="5"/>
  <c r="AC16" i="5"/>
  <c r="W16" i="5"/>
  <c r="R16" i="5"/>
  <c r="D16" i="5"/>
  <c r="CM15" i="5"/>
  <c r="CL15" i="5"/>
  <c r="CI15" i="5"/>
  <c r="CG15" i="5"/>
  <c r="CD15" i="5"/>
  <c r="CC15" i="5"/>
  <c r="BZ15" i="5"/>
  <c r="BW15" i="5"/>
  <c r="BL15" i="5"/>
  <c r="BK15" i="5"/>
  <c r="AL15" i="5"/>
  <c r="AK15" i="5"/>
  <c r="AF15" i="5"/>
  <c r="BS15" i="5" s="1"/>
  <c r="AC15" i="5"/>
  <c r="AD15" i="5" s="1"/>
  <c r="W15" i="5"/>
  <c r="R15" i="5"/>
  <c r="D15" i="5"/>
  <c r="CM14" i="5"/>
  <c r="CL14" i="5"/>
  <c r="BW14" i="5"/>
  <c r="BV14" i="5"/>
  <c r="BN14" i="5"/>
  <c r="BL14" i="5"/>
  <c r="BI14" i="5"/>
  <c r="BE14" i="5"/>
  <c r="AL14" i="5"/>
  <c r="AK14" i="5"/>
  <c r="AF14" i="5"/>
  <c r="BU14" i="5" s="1"/>
  <c r="AD14" i="5"/>
  <c r="AC14" i="5"/>
  <c r="W14" i="5"/>
  <c r="R14" i="5"/>
  <c r="R40" i="5" s="1"/>
  <c r="D14" i="5"/>
  <c r="CM13" i="5"/>
  <c r="CL13" i="5"/>
  <c r="BW13" i="5"/>
  <c r="BT13" i="5"/>
  <c r="BL13" i="5"/>
  <c r="BI13" i="5"/>
  <c r="BF13" i="5"/>
  <c r="AL13" i="5"/>
  <c r="AK13" i="5"/>
  <c r="AF13" i="5"/>
  <c r="BM13" i="5" s="1"/>
  <c r="AD13" i="5"/>
  <c r="AC13" i="5"/>
  <c r="W13" i="5"/>
  <c r="R13" i="5"/>
  <c r="D13" i="5"/>
  <c r="CN12" i="5"/>
  <c r="CM12" i="5"/>
  <c r="CL12" i="5"/>
  <c r="CI12" i="5"/>
  <c r="CG12" i="5"/>
  <c r="CD12" i="5"/>
  <c r="CC12" i="5"/>
  <c r="CB12" i="5"/>
  <c r="CA12" i="5"/>
  <c r="BZ12" i="5"/>
  <c r="BW12" i="5"/>
  <c r="BV12" i="5"/>
  <c r="BU12" i="5"/>
  <c r="BT12" i="5"/>
  <c r="BS12" i="5"/>
  <c r="BR12" i="5"/>
  <c r="BN12" i="5"/>
  <c r="BM12" i="5"/>
  <c r="BL12" i="5"/>
  <c r="BK12" i="5"/>
  <c r="BJ12" i="5"/>
  <c r="BI12" i="5"/>
  <c r="BH12" i="5"/>
  <c r="BG12" i="5"/>
  <c r="BF12" i="5"/>
  <c r="BE12" i="5"/>
  <c r="AL12" i="5"/>
  <c r="AK12" i="5"/>
  <c r="AD12" i="5"/>
  <c r="AC12" i="5"/>
  <c r="W12" i="5"/>
  <c r="R12" i="5"/>
  <c r="D12" i="5"/>
  <c r="CM11" i="5"/>
  <c r="CL11" i="5"/>
  <c r="BW11" i="5"/>
  <c r="BM11" i="5"/>
  <c r="BL11" i="5"/>
  <c r="BH11" i="5"/>
  <c r="AL11" i="5"/>
  <c r="AK11" i="5"/>
  <c r="AF11" i="5"/>
  <c r="BU11" i="5" s="1"/>
  <c r="AC11" i="5"/>
  <c r="AD11" i="5" s="1"/>
  <c r="W11" i="5"/>
  <c r="R11" i="5"/>
  <c r="D11" i="5"/>
  <c r="CM10" i="5"/>
  <c r="CL10" i="5"/>
  <c r="BW10" i="5"/>
  <c r="BL10" i="5"/>
  <c r="BH10" i="5"/>
  <c r="AL10" i="5"/>
  <c r="AK10" i="5"/>
  <c r="AF10" i="5"/>
  <c r="CA10" i="5" s="1"/>
  <c r="AD10" i="5"/>
  <c r="AC10" i="5"/>
  <c r="W10" i="5"/>
  <c r="R10" i="5"/>
  <c r="D10" i="5"/>
  <c r="CN9" i="5"/>
  <c r="CM9" i="5"/>
  <c r="CL9" i="5"/>
  <c r="BW9" i="5"/>
  <c r="BV9" i="5"/>
  <c r="BR9" i="5"/>
  <c r="BN9" i="5"/>
  <c r="BM9" i="5"/>
  <c r="BL9" i="5"/>
  <c r="BK9" i="5"/>
  <c r="BG9" i="5"/>
  <c r="BF9" i="5"/>
  <c r="BE9" i="5"/>
  <c r="AL9" i="5"/>
  <c r="AK9" i="5"/>
  <c r="AF9" i="5"/>
  <c r="BS9" i="5" s="1"/>
  <c r="AD9" i="5"/>
  <c r="AC9" i="5"/>
  <c r="W9" i="5"/>
  <c r="R9" i="5"/>
  <c r="D9" i="5"/>
  <c r="CM8" i="5"/>
  <c r="CL8" i="5"/>
  <c r="CA8" i="5"/>
  <c r="BW8" i="5"/>
  <c r="BV8" i="5"/>
  <c r="BR8" i="5"/>
  <c r="BL8" i="5"/>
  <c r="BH8" i="5"/>
  <c r="BE8" i="5"/>
  <c r="AL8" i="5"/>
  <c r="AK8" i="5"/>
  <c r="AF8" i="5"/>
  <c r="BU8" i="5" s="1"/>
  <c r="AC8" i="5"/>
  <c r="AD8" i="5" s="1"/>
  <c r="W8" i="5"/>
  <c r="R8" i="5"/>
  <c r="D8" i="5"/>
  <c r="CM7" i="5"/>
  <c r="CL7" i="5"/>
  <c r="CI7" i="5"/>
  <c r="CG7" i="5"/>
  <c r="CD7" i="5"/>
  <c r="CC7" i="5"/>
  <c r="BZ7" i="5"/>
  <c r="BW7" i="5"/>
  <c r="BL7" i="5"/>
  <c r="AL7" i="5"/>
  <c r="AK7" i="5"/>
  <c r="AF7" i="5"/>
  <c r="CB7" i="5" s="1"/>
  <c r="AD7" i="5"/>
  <c r="AC7" i="5"/>
  <c r="W7" i="5"/>
  <c r="R7" i="5"/>
  <c r="D7" i="5"/>
  <c r="CM6" i="5"/>
  <c r="CL6" i="5"/>
  <c r="CI6" i="5"/>
  <c r="CD6" i="5"/>
  <c r="CG6" i="5" s="1"/>
  <c r="CC6" i="5"/>
  <c r="BZ6" i="5"/>
  <c r="BW6" i="5"/>
  <c r="BL6" i="5"/>
  <c r="BI6" i="5"/>
  <c r="AL6" i="5"/>
  <c r="AK6" i="5"/>
  <c r="AF6" i="5"/>
  <c r="BS6" i="5" s="1"/>
  <c r="AD6" i="5"/>
  <c r="AC6" i="5"/>
  <c r="W6" i="5"/>
  <c r="R6" i="5"/>
  <c r="D6" i="5"/>
  <c r="CM5" i="5"/>
  <c r="CL5" i="5"/>
  <c r="BW5" i="5"/>
  <c r="BL5" i="5"/>
  <c r="BK5" i="5"/>
  <c r="BG5" i="5"/>
  <c r="AL5" i="5"/>
  <c r="AK5" i="5"/>
  <c r="AF5" i="5"/>
  <c r="BU5" i="5" s="1"/>
  <c r="AC5" i="5"/>
  <c r="AD5" i="5" s="1"/>
  <c r="W5" i="5"/>
  <c r="R5" i="5"/>
  <c r="D5" i="5"/>
  <c r="CM4" i="5"/>
  <c r="CL4" i="5"/>
  <c r="CI4" i="5"/>
  <c r="CG4" i="5"/>
  <c r="CD4" i="5"/>
  <c r="CC4" i="5"/>
  <c r="BZ4" i="5"/>
  <c r="BW4" i="5"/>
  <c r="BL4" i="5"/>
  <c r="BJ4" i="5"/>
  <c r="AL4" i="5"/>
  <c r="AK4" i="5"/>
  <c r="AF4" i="5"/>
  <c r="CB4" i="5" s="1"/>
  <c r="AD4" i="5"/>
  <c r="AC4" i="5"/>
  <c r="W4" i="5"/>
  <c r="R4" i="5"/>
  <c r="D4" i="5"/>
  <c r="CM3" i="5"/>
  <c r="CL3" i="5"/>
  <c r="CI3" i="5"/>
  <c r="CD3" i="5"/>
  <c r="CD40" i="5" s="1"/>
  <c r="CC3" i="5"/>
  <c r="CC40" i="5" s="1"/>
  <c r="BZ3" i="5"/>
  <c r="BW3" i="5"/>
  <c r="BT3" i="5"/>
  <c r="BN3" i="5"/>
  <c r="BL3" i="5"/>
  <c r="BF3" i="5"/>
  <c r="AL3" i="5"/>
  <c r="AK3" i="5"/>
  <c r="AF3" i="5"/>
  <c r="BS3" i="5" s="1"/>
  <c r="AD3" i="5"/>
  <c r="AC3" i="5"/>
  <c r="W3" i="5"/>
  <c r="R3" i="5"/>
  <c r="D3" i="5"/>
  <c r="CM2" i="5"/>
  <c r="CL2" i="5"/>
  <c r="BW2" i="5"/>
  <c r="BL2" i="5"/>
  <c r="AL2" i="5"/>
  <c r="AL40" i="5" s="1"/>
  <c r="AK2" i="5"/>
  <c r="AK40" i="5" s="1"/>
  <c r="AF2" i="5"/>
  <c r="BU2" i="5" s="1"/>
  <c r="AC2" i="5"/>
  <c r="AD2" i="5" s="1"/>
  <c r="W2" i="5"/>
  <c r="W40" i="5" s="1"/>
  <c r="R2" i="5"/>
  <c r="D2" i="5"/>
  <c r="D40" i="5" s="1"/>
  <c r="BU41" i="9"/>
  <c r="BJ41" i="9"/>
  <c r="AT41" i="9"/>
  <c r="CM40" i="9"/>
  <c r="CL40" i="9"/>
  <c r="CK40" i="9"/>
  <c r="CJ40" i="9"/>
  <c r="CH40" i="9"/>
  <c r="CF40" i="9"/>
  <c r="CE40" i="9"/>
  <c r="BY40" i="9"/>
  <c r="CA41" i="9" s="1"/>
  <c r="BX40" i="9"/>
  <c r="BQ40" i="9"/>
  <c r="BP40" i="9"/>
  <c r="BP41" i="9" s="1"/>
  <c r="BO40" i="9"/>
  <c r="BD40" i="9"/>
  <c r="BW40" i="9" s="1"/>
  <c r="BC40" i="9"/>
  <c r="BV41" i="9" s="1"/>
  <c r="BB40" i="9"/>
  <c r="BA40" i="9"/>
  <c r="BT41" i="9" s="1"/>
  <c r="AZ40" i="9"/>
  <c r="AY40" i="9"/>
  <c r="AX40" i="9"/>
  <c r="AX41" i="9" s="1"/>
  <c r="AW40" i="9"/>
  <c r="BN41" i="9" s="1"/>
  <c r="AV40" i="9"/>
  <c r="BM41" i="9" s="1"/>
  <c r="AU40" i="9"/>
  <c r="CB41" i="9" s="1"/>
  <c r="AT40" i="9"/>
  <c r="AS40" i="9"/>
  <c r="AS41" i="9" s="1"/>
  <c r="AR40" i="9"/>
  <c r="BL40" i="9" s="1"/>
  <c r="AQ40" i="9"/>
  <c r="AP40" i="9"/>
  <c r="AO40" i="9"/>
  <c r="AN40" i="9"/>
  <c r="BH41" i="9" s="1"/>
  <c r="AM40" i="9"/>
  <c r="AJ40" i="9"/>
  <c r="AI40" i="9"/>
  <c r="BE41" i="9" s="1"/>
  <c r="AH40" i="9"/>
  <c r="AG40" i="9"/>
  <c r="X40" i="9"/>
  <c r="V40" i="9"/>
  <c r="U40" i="9"/>
  <c r="T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C40" i="9"/>
  <c r="BU37" i="9"/>
  <c r="BS37" i="9"/>
  <c r="BK37" i="9"/>
  <c r="CM36" i="9"/>
  <c r="CL36" i="9"/>
  <c r="BW36" i="9"/>
  <c r="BS36" i="9"/>
  <c r="BL36" i="9"/>
  <c r="BH36" i="9"/>
  <c r="AL36" i="9"/>
  <c r="AK36" i="9"/>
  <c r="AF36" i="9"/>
  <c r="CN36" i="9" s="1"/>
  <c r="AC36" i="9"/>
  <c r="AD36" i="9" s="1"/>
  <c r="W36" i="9"/>
  <c r="R36" i="9"/>
  <c r="D36" i="9"/>
  <c r="CM35" i="9"/>
  <c r="CL35" i="9"/>
  <c r="BW35" i="9"/>
  <c r="BV35" i="9"/>
  <c r="BL35" i="9"/>
  <c r="BK35" i="9"/>
  <c r="BE35" i="9"/>
  <c r="AL35" i="9"/>
  <c r="AK35" i="9"/>
  <c r="AF35" i="9"/>
  <c r="BU35" i="9" s="1"/>
  <c r="AC35" i="9"/>
  <c r="AD35" i="9" s="1"/>
  <c r="W35" i="9"/>
  <c r="R35" i="9"/>
  <c r="D35" i="9"/>
  <c r="CM34" i="9"/>
  <c r="CL34" i="9"/>
  <c r="CD34" i="9"/>
  <c r="CG34" i="9" s="1"/>
  <c r="CC34" i="9"/>
  <c r="CI34" i="9" s="1"/>
  <c r="BZ34" i="9"/>
  <c r="BW34" i="9"/>
  <c r="BL34" i="9"/>
  <c r="AL34" i="9"/>
  <c r="AK34" i="9"/>
  <c r="AF34" i="9"/>
  <c r="BV34" i="9" s="1"/>
  <c r="AD34" i="9"/>
  <c r="AC34" i="9"/>
  <c r="W34" i="9"/>
  <c r="R34" i="9"/>
  <c r="D34" i="9"/>
  <c r="CM33" i="9"/>
  <c r="CL33" i="9"/>
  <c r="CI33" i="9"/>
  <c r="CD33" i="9"/>
  <c r="CG33" i="9" s="1"/>
  <c r="CC33" i="9"/>
  <c r="BZ33" i="9"/>
  <c r="BW33" i="9"/>
  <c r="BV33" i="9"/>
  <c r="BR33" i="9"/>
  <c r="BL33" i="9"/>
  <c r="BF33" i="9"/>
  <c r="AL33" i="9"/>
  <c r="AK33" i="9"/>
  <c r="AF33" i="9"/>
  <c r="BM33" i="9" s="1"/>
  <c r="AD33" i="9"/>
  <c r="AC33" i="9"/>
  <c r="W33" i="9"/>
  <c r="R33" i="9"/>
  <c r="D33" i="9"/>
  <c r="CM32" i="9"/>
  <c r="CL32" i="9"/>
  <c r="BW32" i="9"/>
  <c r="BN32" i="9"/>
  <c r="BL32" i="9"/>
  <c r="BF32" i="9"/>
  <c r="AL32" i="9"/>
  <c r="AK32" i="9"/>
  <c r="AF32" i="9"/>
  <c r="BT32" i="9" s="1"/>
  <c r="AD32" i="9"/>
  <c r="AC32" i="9"/>
  <c r="W32" i="9"/>
  <c r="R32" i="9"/>
  <c r="D32" i="9"/>
  <c r="CM31" i="9"/>
  <c r="CL31" i="9"/>
  <c r="BW31" i="9"/>
  <c r="BT31" i="9"/>
  <c r="BL31" i="9"/>
  <c r="BG31" i="9"/>
  <c r="AL31" i="9"/>
  <c r="AK31" i="9"/>
  <c r="AF31" i="9"/>
  <c r="BV31" i="9" s="1"/>
  <c r="AD31" i="9"/>
  <c r="AC31" i="9"/>
  <c r="W31" i="9"/>
  <c r="R31" i="9"/>
  <c r="D31" i="9"/>
  <c r="CN30" i="9"/>
  <c r="CM30" i="9"/>
  <c r="CL30" i="9"/>
  <c r="CI30" i="9"/>
  <c r="CD30" i="9"/>
  <c r="CG30" i="9" s="1"/>
  <c r="CC30" i="9"/>
  <c r="CB30" i="9"/>
  <c r="CA30" i="9"/>
  <c r="BZ30" i="9"/>
  <c r="BW30" i="9"/>
  <c r="BV30" i="9"/>
  <c r="BU30" i="9"/>
  <c r="BT30" i="9"/>
  <c r="BS30" i="9"/>
  <c r="BR30" i="9"/>
  <c r="BN30" i="9"/>
  <c r="BM30" i="9"/>
  <c r="BL30" i="9"/>
  <c r="BK30" i="9"/>
  <c r="BJ30" i="9"/>
  <c r="BI30" i="9"/>
  <c r="BH30" i="9"/>
  <c r="BG30" i="9"/>
  <c r="BF30" i="9"/>
  <c r="BE30" i="9"/>
  <c r="AL30" i="9"/>
  <c r="AK30" i="9"/>
  <c r="AC30" i="9"/>
  <c r="AD30" i="9" s="1"/>
  <c r="W30" i="9"/>
  <c r="R30" i="9"/>
  <c r="D30" i="9"/>
  <c r="CM29" i="9"/>
  <c r="CL29" i="9"/>
  <c r="CG29" i="9"/>
  <c r="CD29" i="9"/>
  <c r="CC29" i="9"/>
  <c r="CI29" i="9" s="1"/>
  <c r="BZ29" i="9"/>
  <c r="BW29" i="9"/>
  <c r="BS29" i="9"/>
  <c r="BL29" i="9"/>
  <c r="BH29" i="9"/>
  <c r="AL29" i="9"/>
  <c r="AK29" i="9"/>
  <c r="AF29" i="9"/>
  <c r="CB29" i="9" s="1"/>
  <c r="AC29" i="9"/>
  <c r="AD29" i="9" s="1"/>
  <c r="W29" i="9"/>
  <c r="R29" i="9"/>
  <c r="D29" i="9"/>
  <c r="CN28" i="9"/>
  <c r="CM28" i="9"/>
  <c r="CL28" i="9"/>
  <c r="CG28" i="9"/>
  <c r="CD28" i="9"/>
  <c r="CC28" i="9"/>
  <c r="CI28" i="9" s="1"/>
  <c r="BZ28" i="9"/>
  <c r="BW28" i="9"/>
  <c r="BL28" i="9"/>
  <c r="AL28" i="9"/>
  <c r="AK28" i="9"/>
  <c r="AF28" i="9"/>
  <c r="BT28" i="9" s="1"/>
  <c r="AD28" i="9"/>
  <c r="AC28" i="9"/>
  <c r="W28" i="9"/>
  <c r="R28" i="9"/>
  <c r="D28" i="9"/>
  <c r="CM27" i="9"/>
  <c r="CL27" i="9"/>
  <c r="CD27" i="9"/>
  <c r="CG27" i="9" s="1"/>
  <c r="CC27" i="9"/>
  <c r="CI27" i="9" s="1"/>
  <c r="BZ27" i="9"/>
  <c r="BW27" i="9"/>
  <c r="BL27" i="9"/>
  <c r="BF27" i="9"/>
  <c r="AL27" i="9"/>
  <c r="AK27" i="9"/>
  <c r="AF27" i="9"/>
  <c r="BV27" i="9" s="1"/>
  <c r="AC27" i="9"/>
  <c r="AD27" i="9" s="1"/>
  <c r="W27" i="9"/>
  <c r="R27" i="9"/>
  <c r="D27" i="9"/>
  <c r="CN26" i="9"/>
  <c r="CM26" i="9"/>
  <c r="CL26" i="9"/>
  <c r="CG26" i="9"/>
  <c r="CD26" i="9"/>
  <c r="CC26" i="9"/>
  <c r="CI26" i="9" s="1"/>
  <c r="CB26" i="9"/>
  <c r="CA26" i="9"/>
  <c r="BZ26" i="9"/>
  <c r="BW26" i="9"/>
  <c r="BV26" i="9"/>
  <c r="BU26" i="9"/>
  <c r="BT26" i="9"/>
  <c r="BS26" i="9"/>
  <c r="BR26" i="9"/>
  <c r="BN26" i="9"/>
  <c r="BM26" i="9"/>
  <c r="BL26" i="9"/>
  <c r="BK26" i="9"/>
  <c r="BJ26" i="9"/>
  <c r="BI26" i="9"/>
  <c r="BH26" i="9"/>
  <c r="BG26" i="9"/>
  <c r="BF26" i="9"/>
  <c r="BE26" i="9"/>
  <c r="AL26" i="9"/>
  <c r="AK26" i="9"/>
  <c r="AD26" i="9"/>
  <c r="AC26" i="9"/>
  <c r="W26" i="9"/>
  <c r="R26" i="9"/>
  <c r="D26" i="9"/>
  <c r="CN25" i="9"/>
  <c r="CM25" i="9"/>
  <c r="CL25" i="9"/>
  <c r="CG25" i="9"/>
  <c r="CA25" i="9"/>
  <c r="BW25" i="9"/>
  <c r="BV25" i="9"/>
  <c r="BU25" i="9"/>
  <c r="BT25" i="9"/>
  <c r="BS25" i="9"/>
  <c r="BR25" i="9"/>
  <c r="BN25" i="9"/>
  <c r="BM25" i="9"/>
  <c r="BL25" i="9"/>
  <c r="BK25" i="9"/>
  <c r="BJ25" i="9"/>
  <c r="BI25" i="9"/>
  <c r="BH25" i="9"/>
  <c r="BG25" i="9"/>
  <c r="BF25" i="9"/>
  <c r="BE25" i="9"/>
  <c r="AL25" i="9"/>
  <c r="AK25" i="9"/>
  <c r="AD25" i="9"/>
  <c r="AC25" i="9"/>
  <c r="W25" i="9"/>
  <c r="R25" i="9"/>
  <c r="D25" i="9"/>
  <c r="CM24" i="9"/>
  <c r="CL24" i="9"/>
  <c r="CI24" i="9"/>
  <c r="CD24" i="9"/>
  <c r="CG24" i="9" s="1"/>
  <c r="CC24" i="9"/>
  <c r="BZ24" i="9"/>
  <c r="BW24" i="9"/>
  <c r="BL24" i="9"/>
  <c r="BK24" i="9"/>
  <c r="AL24" i="9"/>
  <c r="AK24" i="9"/>
  <c r="AF24" i="9"/>
  <c r="BU24" i="9" s="1"/>
  <c r="AD24" i="9"/>
  <c r="AC24" i="9"/>
  <c r="W24" i="9"/>
  <c r="R24" i="9"/>
  <c r="D24" i="9"/>
  <c r="CM23" i="9"/>
  <c r="CL23" i="9"/>
  <c r="BW23" i="9"/>
  <c r="BL23" i="9"/>
  <c r="AL23" i="9"/>
  <c r="AK23" i="9"/>
  <c r="AF23" i="9"/>
  <c r="AC23" i="9"/>
  <c r="AD23" i="9" s="1"/>
  <c r="W23" i="9"/>
  <c r="R23" i="9"/>
  <c r="D23" i="9"/>
  <c r="CM22" i="9"/>
  <c r="CL22" i="9"/>
  <c r="BW22" i="9"/>
  <c r="BT22" i="9"/>
  <c r="BL22" i="9"/>
  <c r="BK22" i="9"/>
  <c r="BG22" i="9"/>
  <c r="AL22" i="9"/>
  <c r="AK22" i="9"/>
  <c r="AF22" i="9"/>
  <c r="BS22" i="9" s="1"/>
  <c r="AD22" i="9"/>
  <c r="AC22" i="9"/>
  <c r="W22" i="9"/>
  <c r="R22" i="9"/>
  <c r="D22" i="9"/>
  <c r="CM21" i="9"/>
  <c r="CL21" i="9"/>
  <c r="CI21" i="9"/>
  <c r="CD21" i="9"/>
  <c r="CG21" i="9" s="1"/>
  <c r="CC21" i="9"/>
  <c r="BZ21" i="9"/>
  <c r="BW21" i="9"/>
  <c r="BL21" i="9"/>
  <c r="BK21" i="9"/>
  <c r="BG21" i="9"/>
  <c r="AL21" i="9"/>
  <c r="AK21" i="9"/>
  <c r="AF21" i="9"/>
  <c r="BU21" i="9" s="1"/>
  <c r="AD21" i="9"/>
  <c r="AC21" i="9"/>
  <c r="W21" i="9"/>
  <c r="R21" i="9"/>
  <c r="D21" i="9"/>
  <c r="CM20" i="9"/>
  <c r="CL20" i="9"/>
  <c r="BW20" i="9"/>
  <c r="BL20" i="9"/>
  <c r="AL20" i="9"/>
  <c r="AK20" i="9"/>
  <c r="AF20" i="9"/>
  <c r="AC20" i="9"/>
  <c r="AD20" i="9" s="1"/>
  <c r="W20" i="9"/>
  <c r="R20" i="9"/>
  <c r="D20" i="9"/>
  <c r="CM19" i="9"/>
  <c r="CL19" i="9"/>
  <c r="CG19" i="9"/>
  <c r="CD19" i="9"/>
  <c r="CC19" i="9"/>
  <c r="CI19" i="9" s="1"/>
  <c r="BZ19" i="9"/>
  <c r="BW19" i="9"/>
  <c r="BS19" i="9"/>
  <c r="BL19" i="9"/>
  <c r="BH19" i="9"/>
  <c r="AL19" i="9"/>
  <c r="AK19" i="9"/>
  <c r="AF19" i="9"/>
  <c r="CB19" i="9" s="1"/>
  <c r="AC19" i="9"/>
  <c r="AD19" i="9" s="1"/>
  <c r="W19" i="9"/>
  <c r="R19" i="9"/>
  <c r="D19" i="9"/>
  <c r="CN18" i="9"/>
  <c r="CM18" i="9"/>
  <c r="CL18" i="9"/>
  <c r="BW18" i="9"/>
  <c r="BV18" i="9"/>
  <c r="BU18" i="9"/>
  <c r="BT18" i="9"/>
  <c r="BS18" i="9"/>
  <c r="BR18" i="9"/>
  <c r="BN18" i="9"/>
  <c r="BM18" i="9"/>
  <c r="BL18" i="9"/>
  <c r="BK18" i="9"/>
  <c r="BJ18" i="9"/>
  <c r="BI18" i="9"/>
  <c r="BH18" i="9"/>
  <c r="BG18" i="9"/>
  <c r="BF18" i="9"/>
  <c r="BE18" i="9"/>
  <c r="AL18" i="9"/>
  <c r="AK18" i="9"/>
  <c r="AC18" i="9"/>
  <c r="AD18" i="9" s="1"/>
  <c r="W18" i="9"/>
  <c r="R18" i="9"/>
  <c r="D18" i="9"/>
  <c r="CM17" i="9"/>
  <c r="CL17" i="9"/>
  <c r="BW17" i="9"/>
  <c r="BR17" i="9"/>
  <c r="BL17" i="9"/>
  <c r="BI17" i="9"/>
  <c r="AL17" i="9"/>
  <c r="AK17" i="9"/>
  <c r="AF17" i="9"/>
  <c r="BV17" i="9" s="1"/>
  <c r="AD17" i="9"/>
  <c r="AC17" i="9"/>
  <c r="W17" i="9"/>
  <c r="R17" i="9"/>
  <c r="D17" i="9"/>
  <c r="CM16" i="9"/>
  <c r="CL16" i="9"/>
  <c r="CI16" i="9"/>
  <c r="CD16" i="9"/>
  <c r="CG16" i="9" s="1"/>
  <c r="CC16" i="9"/>
  <c r="CB16" i="9"/>
  <c r="BZ16" i="9"/>
  <c r="BW16" i="9"/>
  <c r="BT16" i="9"/>
  <c r="BM16" i="9"/>
  <c r="BL16" i="9"/>
  <c r="BK16" i="9"/>
  <c r="BE16" i="9"/>
  <c r="AL16" i="9"/>
  <c r="AK16" i="9"/>
  <c r="AF16" i="9"/>
  <c r="CN16" i="9" s="1"/>
  <c r="AD16" i="9"/>
  <c r="AC16" i="9"/>
  <c r="W16" i="9"/>
  <c r="R16" i="9"/>
  <c r="D16" i="9"/>
  <c r="CM15" i="9"/>
  <c r="CL15" i="9"/>
  <c r="CI15" i="9"/>
  <c r="CD15" i="9"/>
  <c r="CG15" i="9" s="1"/>
  <c r="CC15" i="9"/>
  <c r="BZ15" i="9"/>
  <c r="BW15" i="9"/>
  <c r="BL15" i="9"/>
  <c r="AL15" i="9"/>
  <c r="AK15" i="9"/>
  <c r="AF15" i="9"/>
  <c r="BS15" i="9" s="1"/>
  <c r="AD15" i="9"/>
  <c r="AC15" i="9"/>
  <c r="W15" i="9"/>
  <c r="R15" i="9"/>
  <c r="D15" i="9"/>
  <c r="D40" i="9" s="1"/>
  <c r="CM14" i="9"/>
  <c r="CL14" i="9"/>
  <c r="BW14" i="9"/>
  <c r="BL14" i="9"/>
  <c r="AL14" i="9"/>
  <c r="AK14" i="9"/>
  <c r="AF14" i="9"/>
  <c r="BV14" i="9" s="1"/>
  <c r="AC14" i="9"/>
  <c r="AD14" i="9" s="1"/>
  <c r="W14" i="9"/>
  <c r="R14" i="9"/>
  <c r="D14" i="9"/>
  <c r="CM13" i="9"/>
  <c r="CL13" i="9"/>
  <c r="BW13" i="9"/>
  <c r="BL13" i="9"/>
  <c r="BH13" i="9"/>
  <c r="AL13" i="9"/>
  <c r="AK13" i="9"/>
  <c r="AF13" i="9"/>
  <c r="BN13" i="9" s="1"/>
  <c r="AD13" i="9"/>
  <c r="AC13" i="9"/>
  <c r="W13" i="9"/>
  <c r="R13" i="9"/>
  <c r="D13" i="9"/>
  <c r="CN12" i="9"/>
  <c r="CM12" i="9"/>
  <c r="CL12" i="9"/>
  <c r="CI12" i="9"/>
  <c r="CD12" i="9"/>
  <c r="CG12" i="9" s="1"/>
  <c r="CC12" i="9"/>
  <c r="CB12" i="9"/>
  <c r="CA12" i="9"/>
  <c r="BZ12" i="9"/>
  <c r="BW12" i="9"/>
  <c r="BV12" i="9"/>
  <c r="BU12" i="9"/>
  <c r="BT12" i="9"/>
  <c r="BS12" i="9"/>
  <c r="BR12" i="9"/>
  <c r="BN12" i="9"/>
  <c r="BM12" i="9"/>
  <c r="BL12" i="9"/>
  <c r="BK12" i="9"/>
  <c r="BJ12" i="9"/>
  <c r="BI12" i="9"/>
  <c r="BH12" i="9"/>
  <c r="BG12" i="9"/>
  <c r="BF12" i="9"/>
  <c r="BE12" i="9"/>
  <c r="AL12" i="9"/>
  <c r="AK12" i="9"/>
  <c r="AC12" i="9"/>
  <c r="AD12" i="9" s="1"/>
  <c r="W12" i="9"/>
  <c r="R12" i="9"/>
  <c r="D12" i="9"/>
  <c r="CM11" i="9"/>
  <c r="CL11" i="9"/>
  <c r="BW11" i="9"/>
  <c r="BT11" i="9"/>
  <c r="BL11" i="9"/>
  <c r="BG11" i="9"/>
  <c r="AL11" i="9"/>
  <c r="AK11" i="9"/>
  <c r="AF11" i="9"/>
  <c r="BU11" i="9" s="1"/>
  <c r="AD11" i="9"/>
  <c r="AC11" i="9"/>
  <c r="W11" i="9"/>
  <c r="R11" i="9"/>
  <c r="D11" i="9"/>
  <c r="CM10" i="9"/>
  <c r="CL10" i="9"/>
  <c r="BW10" i="9"/>
  <c r="BR10" i="9"/>
  <c r="BM10" i="9"/>
  <c r="BL10" i="9"/>
  <c r="BF10" i="9"/>
  <c r="AL10" i="9"/>
  <c r="AK10" i="9"/>
  <c r="AF10" i="9"/>
  <c r="BU10" i="9" s="1"/>
  <c r="AD10" i="9"/>
  <c r="AC10" i="9"/>
  <c r="W10" i="9"/>
  <c r="R10" i="9"/>
  <c r="D10" i="9"/>
  <c r="CM9" i="9"/>
  <c r="CL9" i="9"/>
  <c r="BW9" i="9"/>
  <c r="BL9" i="9"/>
  <c r="AL9" i="9"/>
  <c r="AK9" i="9"/>
  <c r="AF9" i="9"/>
  <c r="BT9" i="9" s="1"/>
  <c r="AC9" i="9"/>
  <c r="AD9" i="9" s="1"/>
  <c r="W9" i="9"/>
  <c r="R9" i="9"/>
  <c r="D9" i="9"/>
  <c r="CM8" i="9"/>
  <c r="CL8" i="9"/>
  <c r="BW8" i="9"/>
  <c r="BU8" i="9"/>
  <c r="BL8" i="9"/>
  <c r="AL8" i="9"/>
  <c r="AK8" i="9"/>
  <c r="AF8" i="9"/>
  <c r="AC8" i="9"/>
  <c r="AD8" i="9" s="1"/>
  <c r="W8" i="9"/>
  <c r="R8" i="9"/>
  <c r="D8" i="9"/>
  <c r="CM7" i="9"/>
  <c r="CL7" i="9"/>
  <c r="CG7" i="9"/>
  <c r="CD7" i="9"/>
  <c r="CC7" i="9"/>
  <c r="CI7" i="9" s="1"/>
  <c r="BZ7" i="9"/>
  <c r="BW7" i="9"/>
  <c r="BS7" i="9"/>
  <c r="BL7" i="9"/>
  <c r="BH7" i="9"/>
  <c r="AL7" i="9"/>
  <c r="AK7" i="9"/>
  <c r="AF7" i="9"/>
  <c r="CB7" i="9" s="1"/>
  <c r="AC7" i="9"/>
  <c r="AD7" i="9" s="1"/>
  <c r="W7" i="9"/>
  <c r="R7" i="9"/>
  <c r="D7" i="9"/>
  <c r="CM6" i="9"/>
  <c r="CL6" i="9"/>
  <c r="CG6" i="9"/>
  <c r="CD6" i="9"/>
  <c r="CC6" i="9"/>
  <c r="CI6" i="9" s="1"/>
  <c r="CA6" i="9"/>
  <c r="BZ6" i="9"/>
  <c r="BW6" i="9"/>
  <c r="BL6" i="9"/>
  <c r="AL6" i="9"/>
  <c r="AK6" i="9"/>
  <c r="AF6" i="9"/>
  <c r="BT6" i="9" s="1"/>
  <c r="AC6" i="9"/>
  <c r="AD6" i="9" s="1"/>
  <c r="W6" i="9"/>
  <c r="R6" i="9"/>
  <c r="D6" i="9"/>
  <c r="CM5" i="9"/>
  <c r="CL5" i="9"/>
  <c r="BW5" i="9"/>
  <c r="BU5" i="9"/>
  <c r="BL5" i="9"/>
  <c r="AL5" i="9"/>
  <c r="AK5" i="9"/>
  <c r="AF5" i="9"/>
  <c r="AC5" i="9"/>
  <c r="AD5" i="9" s="1"/>
  <c r="W5" i="9"/>
  <c r="R5" i="9"/>
  <c r="D5" i="9"/>
  <c r="CM4" i="9"/>
  <c r="CL4" i="9"/>
  <c r="CG4" i="9"/>
  <c r="CD4" i="9"/>
  <c r="CC4" i="9"/>
  <c r="CI4" i="9" s="1"/>
  <c r="BZ4" i="9"/>
  <c r="BW4" i="9"/>
  <c r="BS4" i="9"/>
  <c r="BL4" i="9"/>
  <c r="BH4" i="9"/>
  <c r="AL4" i="9"/>
  <c r="AK4" i="9"/>
  <c r="AF4" i="9"/>
  <c r="CB4" i="9" s="1"/>
  <c r="AC4" i="9"/>
  <c r="AD4" i="9" s="1"/>
  <c r="W4" i="9"/>
  <c r="R4" i="9"/>
  <c r="D4" i="9"/>
  <c r="CM3" i="9"/>
  <c r="CL3" i="9"/>
  <c r="CG3" i="9"/>
  <c r="CD3" i="9"/>
  <c r="CD40" i="9" s="1"/>
  <c r="CC3" i="9"/>
  <c r="CI3" i="9" s="1"/>
  <c r="BZ3" i="9"/>
  <c r="BW3" i="9"/>
  <c r="BL3" i="9"/>
  <c r="AL3" i="9"/>
  <c r="AK3" i="9"/>
  <c r="AF3" i="9"/>
  <c r="CN3" i="9" s="1"/>
  <c r="AC3" i="9"/>
  <c r="AD3" i="9" s="1"/>
  <c r="W3" i="9"/>
  <c r="R3" i="9"/>
  <c r="D3" i="9"/>
  <c r="CM2" i="9"/>
  <c r="CL2" i="9"/>
  <c r="BW2" i="9"/>
  <c r="BU2" i="9"/>
  <c r="BL2" i="9"/>
  <c r="AL2" i="9"/>
  <c r="AK2" i="9"/>
  <c r="AK40" i="9" s="1"/>
  <c r="AF2" i="9"/>
  <c r="BJ2" i="9" s="1"/>
  <c r="AC2" i="9"/>
  <c r="AD2" i="9" s="1"/>
  <c r="W2" i="9"/>
  <c r="W40" i="9" s="1"/>
  <c r="R2" i="9"/>
  <c r="R40" i="9" s="1"/>
  <c r="D2" i="9"/>
  <c r="BM2" i="5" l="1"/>
  <c r="CN2" i="5"/>
  <c r="CA3" i="9"/>
  <c r="BE10" i="9"/>
  <c r="BN10" i="9"/>
  <c r="BE11" i="9"/>
  <c r="BV11" i="9"/>
  <c r="BI13" i="9"/>
  <c r="BR15" i="9"/>
  <c r="BK17" i="9"/>
  <c r="CN17" i="9"/>
  <c r="BI21" i="9"/>
  <c r="CB21" i="9"/>
  <c r="BI22" i="9"/>
  <c r="BH27" i="9"/>
  <c r="BE31" i="9"/>
  <c r="BT33" i="9"/>
  <c r="BM34" i="9"/>
  <c r="BR2" i="5"/>
  <c r="BE3" i="5"/>
  <c r="BR3" i="5"/>
  <c r="BH5" i="5"/>
  <c r="CA5" i="5"/>
  <c r="BK6" i="5"/>
  <c r="CN6" i="5"/>
  <c r="BS8" i="5"/>
  <c r="BT9" i="5"/>
  <c r="BI10" i="5"/>
  <c r="CN10" i="5"/>
  <c r="BE11" i="5"/>
  <c r="BK14" i="5"/>
  <c r="BI16" i="5"/>
  <c r="BI23" i="5"/>
  <c r="BE27" i="5"/>
  <c r="BR27" i="5"/>
  <c r="BK28" i="5"/>
  <c r="CB28" i="5"/>
  <c r="BR32" i="5"/>
  <c r="BH33" i="5"/>
  <c r="CA33" i="5"/>
  <c r="BH35" i="5"/>
  <c r="BF2" i="6"/>
  <c r="BV10" i="6"/>
  <c r="CN14" i="6"/>
  <c r="BV16" i="6"/>
  <c r="BM17" i="6"/>
  <c r="BM20" i="6"/>
  <c r="BN23" i="6"/>
  <c r="BG33" i="6"/>
  <c r="CB33" i="6"/>
  <c r="BR34" i="6"/>
  <c r="BK35" i="6"/>
  <c r="BS36" i="6"/>
  <c r="BM24" i="9"/>
  <c r="CA28" i="9"/>
  <c r="CA6" i="5"/>
  <c r="BF6" i="9"/>
  <c r="BF9" i="9"/>
  <c r="BG10" i="9"/>
  <c r="BT10" i="9"/>
  <c r="BI11" i="9"/>
  <c r="CN13" i="9"/>
  <c r="BF14" i="9"/>
  <c r="BE15" i="9"/>
  <c r="BV15" i="9"/>
  <c r="BR16" i="9"/>
  <c r="BM17" i="9"/>
  <c r="BR24" i="9"/>
  <c r="BN27" i="9"/>
  <c r="BI31" i="9"/>
  <c r="CN31" i="9"/>
  <c r="BG33" i="9"/>
  <c r="BT34" i="9"/>
  <c r="BG35" i="9"/>
  <c r="BE2" i="5"/>
  <c r="BV2" i="5"/>
  <c r="BG3" i="5"/>
  <c r="BV3" i="5"/>
  <c r="BM6" i="5"/>
  <c r="CB6" i="5"/>
  <c r="BG8" i="5"/>
  <c r="BI9" i="5"/>
  <c r="BN10" i="5"/>
  <c r="BH13" i="5"/>
  <c r="BM14" i="5"/>
  <c r="BN16" i="5"/>
  <c r="CN17" i="5"/>
  <c r="BV22" i="5"/>
  <c r="BG27" i="5"/>
  <c r="BV27" i="5"/>
  <c r="BM28" i="5"/>
  <c r="CN31" i="5"/>
  <c r="CB34" i="5"/>
  <c r="BM35" i="5"/>
  <c r="BN2" i="6"/>
  <c r="BI10" i="6"/>
  <c r="BK13" i="6"/>
  <c r="BR14" i="6"/>
  <c r="BH15" i="6"/>
  <c r="BI16" i="6"/>
  <c r="CN16" i="6"/>
  <c r="BS17" i="6"/>
  <c r="BH19" i="6"/>
  <c r="BS20" i="6"/>
  <c r="BI22" i="6"/>
  <c r="BG27" i="6"/>
  <c r="CN27" i="6"/>
  <c r="BE31" i="6"/>
  <c r="CN31" i="6"/>
  <c r="BM35" i="6"/>
  <c r="BT15" i="9"/>
  <c r="BR34" i="9"/>
  <c r="BJ3" i="9"/>
  <c r="BH10" i="9"/>
  <c r="BV10" i="9"/>
  <c r="BK11" i="9"/>
  <c r="BM13" i="9"/>
  <c r="BH14" i="9"/>
  <c r="BG15" i="9"/>
  <c r="BM21" i="9"/>
  <c r="BM22" i="9"/>
  <c r="BV24" i="9"/>
  <c r="BS27" i="9"/>
  <c r="CN27" i="9"/>
  <c r="BI33" i="9"/>
  <c r="CN33" i="9"/>
  <c r="CN35" i="9"/>
  <c r="BG2" i="5"/>
  <c r="BI3" i="5"/>
  <c r="BM5" i="5"/>
  <c r="CN5" i="5"/>
  <c r="BN6" i="5"/>
  <c r="BS10" i="5"/>
  <c r="CN14" i="5"/>
  <c r="BS16" i="5"/>
  <c r="BE21" i="5"/>
  <c r="BM23" i="5"/>
  <c r="CN23" i="5"/>
  <c r="BE32" i="5"/>
  <c r="BN33" i="5"/>
  <c r="BS35" i="5"/>
  <c r="BE14" i="6"/>
  <c r="BS14" i="6"/>
  <c r="BK16" i="6"/>
  <c r="CA16" i="6"/>
  <c r="BE17" i="6"/>
  <c r="BT17" i="6"/>
  <c r="BG31" i="6"/>
  <c r="CB34" i="6"/>
  <c r="BK13" i="9"/>
  <c r="BF3" i="9"/>
  <c r="BF2" i="9"/>
  <c r="BN6" i="9"/>
  <c r="BN9" i="9"/>
  <c r="BI10" i="9"/>
  <c r="CN11" i="9"/>
  <c r="BE13" i="9"/>
  <c r="BR13" i="9"/>
  <c r="BI15" i="9"/>
  <c r="BF16" i="9"/>
  <c r="BV16" i="9"/>
  <c r="BT17" i="9"/>
  <c r="BR21" i="9"/>
  <c r="BE24" i="9"/>
  <c r="BF28" i="9"/>
  <c r="BM31" i="9"/>
  <c r="BK33" i="9"/>
  <c r="CA33" i="9"/>
  <c r="BE34" i="9"/>
  <c r="BH2" i="5"/>
  <c r="CA2" i="5"/>
  <c r="BK3" i="5"/>
  <c r="CN3" i="5"/>
  <c r="BR5" i="5"/>
  <c r="BE6" i="5"/>
  <c r="BR6" i="5"/>
  <c r="BK8" i="5"/>
  <c r="BT10" i="5"/>
  <c r="BS11" i="5"/>
  <c r="BF14" i="5"/>
  <c r="BR14" i="5"/>
  <c r="BT16" i="5"/>
  <c r="CN16" i="5"/>
  <c r="BG17" i="5"/>
  <c r="BR20" i="5"/>
  <c r="BH21" i="5"/>
  <c r="BR23" i="5"/>
  <c r="BG31" i="5"/>
  <c r="BS33" i="5"/>
  <c r="BH7" i="6"/>
  <c r="BN13" i="6"/>
  <c r="BF14" i="6"/>
  <c r="BV14" i="6"/>
  <c r="BK15" i="6"/>
  <c r="CB16" i="6"/>
  <c r="BG17" i="6"/>
  <c r="BR19" i="6"/>
  <c r="BE20" i="6"/>
  <c r="BF23" i="6"/>
  <c r="BK24" i="6"/>
  <c r="BK27" i="6"/>
  <c r="CB27" i="6"/>
  <c r="BR33" i="6"/>
  <c r="BE34" i="6"/>
  <c r="BM15" i="9"/>
  <c r="BS2" i="5"/>
  <c r="CN6" i="9"/>
  <c r="BK10" i="9"/>
  <c r="CA10" i="9"/>
  <c r="BM11" i="9"/>
  <c r="BF13" i="9"/>
  <c r="BT13" i="9"/>
  <c r="BN14" i="9"/>
  <c r="BK15" i="9"/>
  <c r="CB15" i="9"/>
  <c r="BG16" i="9"/>
  <c r="BE17" i="9"/>
  <c r="BV21" i="9"/>
  <c r="BV22" i="9"/>
  <c r="BG24" i="9"/>
  <c r="BR31" i="9"/>
  <c r="CB33" i="9"/>
  <c r="BG34" i="9"/>
  <c r="CB34" i="9"/>
  <c r="BM35" i="9"/>
  <c r="BK2" i="5"/>
  <c r="CA3" i="5"/>
  <c r="BS5" i="5"/>
  <c r="BF6" i="5"/>
  <c r="BT6" i="5"/>
  <c r="BN13" i="5"/>
  <c r="BG14" i="5"/>
  <c r="BS14" i="5"/>
  <c r="BV15" i="5"/>
  <c r="BE20" i="5"/>
  <c r="BS20" i="5"/>
  <c r="BE23" i="5"/>
  <c r="BS23" i="5"/>
  <c r="CA27" i="5"/>
  <c r="BE28" i="5"/>
  <c r="BV28" i="5"/>
  <c r="BI32" i="5"/>
  <c r="BT33" i="5"/>
  <c r="CN33" i="5"/>
  <c r="BG34" i="5"/>
  <c r="BN10" i="6"/>
  <c r="BV11" i="6"/>
  <c r="BR13" i="6"/>
  <c r="BG14" i="6"/>
  <c r="BN16" i="6"/>
  <c r="BH17" i="6"/>
  <c r="BF20" i="6"/>
  <c r="BM22" i="6"/>
  <c r="BH23" i="6"/>
  <c r="BS29" i="6"/>
  <c r="BM31" i="6"/>
  <c r="BT33" i="6"/>
  <c r="BG34" i="6"/>
  <c r="BN20" i="6"/>
  <c r="BU3" i="9"/>
  <c r="BN2" i="9"/>
  <c r="BR11" i="9"/>
  <c r="BG13" i="9"/>
  <c r="BV13" i="9"/>
  <c r="BS14" i="9"/>
  <c r="BI16" i="9"/>
  <c r="BG17" i="9"/>
  <c r="BE21" i="9"/>
  <c r="BE22" i="9"/>
  <c r="BI24" i="9"/>
  <c r="CB24" i="9"/>
  <c r="CA27" i="9"/>
  <c r="BN28" i="9"/>
  <c r="BN33" i="9"/>
  <c r="BI34" i="9"/>
  <c r="BR35" i="9"/>
  <c r="BM3" i="5"/>
  <c r="CB3" i="5"/>
  <c r="BE5" i="5"/>
  <c r="BV5" i="5"/>
  <c r="BG6" i="5"/>
  <c r="BV6" i="5"/>
  <c r="BM8" i="5"/>
  <c r="CN8" i="5"/>
  <c r="BF10" i="5"/>
  <c r="BS13" i="5"/>
  <c r="BH14" i="5"/>
  <c r="BT14" i="5"/>
  <c r="BF16" i="5"/>
  <c r="BR17" i="5"/>
  <c r="BG23" i="5"/>
  <c r="BT23" i="5"/>
  <c r="BM24" i="5"/>
  <c r="BM27" i="5"/>
  <c r="CB27" i="5"/>
  <c r="BG28" i="5"/>
  <c r="BR31" i="5"/>
  <c r="BK32" i="5"/>
  <c r="CN32" i="5"/>
  <c r="BS7" i="6"/>
  <c r="BH8" i="6"/>
  <c r="BR10" i="6"/>
  <c r="BT13" i="6"/>
  <c r="BH14" i="6"/>
  <c r="BM15" i="6"/>
  <c r="BR16" i="6"/>
  <c r="BI17" i="6"/>
  <c r="BH20" i="6"/>
  <c r="BS22" i="6"/>
  <c r="BV24" i="6"/>
  <c r="BN27" i="6"/>
  <c r="BR31" i="6"/>
  <c r="BH36" i="6"/>
  <c r="CG40" i="6"/>
  <c r="BU9" i="6"/>
  <c r="BU32" i="6"/>
  <c r="BG2" i="6"/>
  <c r="BR2" i="6"/>
  <c r="BK3" i="6"/>
  <c r="BV3" i="6"/>
  <c r="BI4" i="6"/>
  <c r="BT4" i="6"/>
  <c r="BG5" i="6"/>
  <c r="BR5" i="6"/>
  <c r="BK6" i="6"/>
  <c r="BV6" i="6"/>
  <c r="BI7" i="6"/>
  <c r="BT7" i="6"/>
  <c r="BG8" i="6"/>
  <c r="BR8" i="6"/>
  <c r="BK9" i="6"/>
  <c r="BV9" i="6"/>
  <c r="BH10" i="6"/>
  <c r="BS10" i="6"/>
  <c r="CN10" i="6"/>
  <c r="BH13" i="6"/>
  <c r="BS13" i="6"/>
  <c r="BM14" i="6"/>
  <c r="BJ15" i="6"/>
  <c r="BU15" i="6"/>
  <c r="BH16" i="6"/>
  <c r="BS16" i="6"/>
  <c r="BF17" i="6"/>
  <c r="BN17" i="6"/>
  <c r="BI19" i="6"/>
  <c r="BT19" i="6"/>
  <c r="BG20" i="6"/>
  <c r="BR20" i="6"/>
  <c r="CN20" i="6"/>
  <c r="BJ22" i="6"/>
  <c r="BU22" i="6"/>
  <c r="BG23" i="6"/>
  <c r="BR23" i="6"/>
  <c r="CN23" i="6"/>
  <c r="BE27" i="6"/>
  <c r="BM27" i="6"/>
  <c r="BK28" i="6"/>
  <c r="BV28" i="6"/>
  <c r="BI29" i="6"/>
  <c r="BT29" i="6"/>
  <c r="BF31" i="6"/>
  <c r="BN31" i="6"/>
  <c r="BK32" i="6"/>
  <c r="BV32" i="6"/>
  <c r="BH33" i="6"/>
  <c r="BS33" i="6"/>
  <c r="BF34" i="6"/>
  <c r="BN34" i="6"/>
  <c r="CA34" i="6"/>
  <c r="CN34" i="6"/>
  <c r="BI36" i="6"/>
  <c r="BT36" i="6"/>
  <c r="BE40" i="6"/>
  <c r="BG41" i="6"/>
  <c r="BR41" i="6"/>
  <c r="BU3" i="6"/>
  <c r="BH2" i="6"/>
  <c r="BS2" i="6"/>
  <c r="CN2" i="6"/>
  <c r="BJ4" i="6"/>
  <c r="BU4" i="6"/>
  <c r="BH5" i="6"/>
  <c r="BS5" i="6"/>
  <c r="CN5" i="6"/>
  <c r="BJ7" i="6"/>
  <c r="BU7" i="6"/>
  <c r="BS8" i="6"/>
  <c r="CN8" i="6"/>
  <c r="BE11" i="6"/>
  <c r="BM11" i="6"/>
  <c r="BJ19" i="6"/>
  <c r="BU19" i="6"/>
  <c r="BE21" i="6"/>
  <c r="BM21" i="6"/>
  <c r="BE24" i="6"/>
  <c r="BM24" i="6"/>
  <c r="BJ29" i="6"/>
  <c r="BU29" i="6"/>
  <c r="BJ36" i="6"/>
  <c r="BU36" i="6"/>
  <c r="BH41" i="6"/>
  <c r="BS41" i="6"/>
  <c r="BJ3" i="6"/>
  <c r="BJ9" i="6"/>
  <c r="BU28" i="6"/>
  <c r="BI2" i="6"/>
  <c r="BT2" i="6"/>
  <c r="BE3" i="6"/>
  <c r="BM3" i="6"/>
  <c r="BK4" i="6"/>
  <c r="BV4" i="6"/>
  <c r="CI4" i="6"/>
  <c r="BI5" i="6"/>
  <c r="BT5" i="6"/>
  <c r="BE6" i="6"/>
  <c r="BM6" i="6"/>
  <c r="BK7" i="6"/>
  <c r="BV7" i="6"/>
  <c r="BI8" i="6"/>
  <c r="BT8" i="6"/>
  <c r="BE9" i="6"/>
  <c r="BM9" i="6"/>
  <c r="BJ10" i="6"/>
  <c r="BU10" i="6"/>
  <c r="BF11" i="6"/>
  <c r="BN11" i="6"/>
  <c r="BJ13" i="6"/>
  <c r="BU13" i="6"/>
  <c r="BJ16" i="6"/>
  <c r="BU16" i="6"/>
  <c r="BK19" i="6"/>
  <c r="BV19" i="6"/>
  <c r="BI20" i="6"/>
  <c r="BT20" i="6"/>
  <c r="BF21" i="6"/>
  <c r="BN21" i="6"/>
  <c r="CA21" i="6"/>
  <c r="CN21" i="6"/>
  <c r="BI23" i="6"/>
  <c r="BT23" i="6"/>
  <c r="BF24" i="6"/>
  <c r="BN24" i="6"/>
  <c r="CA24" i="6"/>
  <c r="CN24" i="6"/>
  <c r="BE28" i="6"/>
  <c r="BM28" i="6"/>
  <c r="BK29" i="6"/>
  <c r="BV29" i="6"/>
  <c r="BH31" i="6"/>
  <c r="BS31" i="6"/>
  <c r="BE32" i="6"/>
  <c r="BM32" i="6"/>
  <c r="BJ33" i="6"/>
  <c r="BU33" i="6"/>
  <c r="BH34" i="6"/>
  <c r="BS34" i="6"/>
  <c r="BF35" i="6"/>
  <c r="BN35" i="6"/>
  <c r="BK36" i="6"/>
  <c r="BV36" i="6"/>
  <c r="BI41" i="6"/>
  <c r="BJ2" i="6"/>
  <c r="BU2" i="6"/>
  <c r="BF3" i="6"/>
  <c r="BN3" i="6"/>
  <c r="CA3" i="6"/>
  <c r="CN3" i="6"/>
  <c r="BJ5" i="6"/>
  <c r="BU5" i="6"/>
  <c r="BF6" i="6"/>
  <c r="BN6" i="6"/>
  <c r="CA6" i="6"/>
  <c r="CN6" i="6"/>
  <c r="BJ8" i="6"/>
  <c r="BU8" i="6"/>
  <c r="BF9" i="6"/>
  <c r="BN9" i="6"/>
  <c r="BG11" i="6"/>
  <c r="BR11" i="6"/>
  <c r="CN11" i="6"/>
  <c r="BJ20" i="6"/>
  <c r="BU20" i="6"/>
  <c r="BG21" i="6"/>
  <c r="BR21" i="6"/>
  <c r="CB21" i="6"/>
  <c r="BJ23" i="6"/>
  <c r="BU23" i="6"/>
  <c r="BG24" i="6"/>
  <c r="BR24" i="6"/>
  <c r="CB24" i="6"/>
  <c r="BH27" i="6"/>
  <c r="BS27" i="6"/>
  <c r="BF28" i="6"/>
  <c r="BN28" i="6"/>
  <c r="CA28" i="6"/>
  <c r="CN28" i="6"/>
  <c r="BI31" i="6"/>
  <c r="BT31" i="6"/>
  <c r="BF32" i="6"/>
  <c r="BN32" i="6"/>
  <c r="BK33" i="6"/>
  <c r="BV33" i="6"/>
  <c r="BI34" i="6"/>
  <c r="BT34" i="6"/>
  <c r="BG35" i="6"/>
  <c r="BR35" i="6"/>
  <c r="CN35" i="6"/>
  <c r="BJ41" i="6"/>
  <c r="BJ32" i="6"/>
  <c r="AF40" i="6"/>
  <c r="BH40" i="6" s="1"/>
  <c r="BK2" i="6"/>
  <c r="BV2" i="6"/>
  <c r="BG3" i="6"/>
  <c r="BR3" i="6"/>
  <c r="CB3" i="6"/>
  <c r="BE4" i="6"/>
  <c r="BM4" i="6"/>
  <c r="BK5" i="6"/>
  <c r="BV5" i="6"/>
  <c r="BG6" i="6"/>
  <c r="BR6" i="6"/>
  <c r="CB6" i="6"/>
  <c r="BE7" i="6"/>
  <c r="BM7" i="6"/>
  <c r="BK8" i="6"/>
  <c r="BV8" i="6"/>
  <c r="BG9" i="6"/>
  <c r="BR9" i="6"/>
  <c r="CN9" i="6"/>
  <c r="BH11" i="6"/>
  <c r="BS11" i="6"/>
  <c r="BI14" i="6"/>
  <c r="BT14" i="6"/>
  <c r="BF15" i="6"/>
  <c r="BN15" i="6"/>
  <c r="CA15" i="6"/>
  <c r="CN15" i="6"/>
  <c r="BJ17" i="6"/>
  <c r="BU17" i="6"/>
  <c r="BE19" i="6"/>
  <c r="BM19" i="6"/>
  <c r="BK20" i="6"/>
  <c r="BH21" i="6"/>
  <c r="BS21" i="6"/>
  <c r="BF22" i="6"/>
  <c r="BN22" i="6"/>
  <c r="BK23" i="6"/>
  <c r="BH24" i="6"/>
  <c r="BS24" i="6"/>
  <c r="BT27" i="6"/>
  <c r="BG28" i="6"/>
  <c r="BR28" i="6"/>
  <c r="CB28" i="6"/>
  <c r="BE29" i="6"/>
  <c r="BM29" i="6"/>
  <c r="BJ31" i="6"/>
  <c r="BU31" i="6"/>
  <c r="BG32" i="6"/>
  <c r="BR32" i="6"/>
  <c r="CN32" i="6"/>
  <c r="BJ34" i="6"/>
  <c r="BU34" i="6"/>
  <c r="BH35" i="6"/>
  <c r="BS35" i="6"/>
  <c r="BE36" i="6"/>
  <c r="BM36" i="6"/>
  <c r="AU41" i="6"/>
  <c r="BK41" i="6"/>
  <c r="BH3" i="6"/>
  <c r="BS3" i="6"/>
  <c r="BF4" i="6"/>
  <c r="BN4" i="6"/>
  <c r="CA4" i="6"/>
  <c r="CN4" i="6"/>
  <c r="BH6" i="6"/>
  <c r="BS6" i="6"/>
  <c r="BF7" i="6"/>
  <c r="BN7" i="6"/>
  <c r="CA7" i="6"/>
  <c r="CN7" i="6"/>
  <c r="BH9" i="6"/>
  <c r="BS9" i="6"/>
  <c r="BE10" i="6"/>
  <c r="BM10" i="6"/>
  <c r="BI11" i="6"/>
  <c r="BT11" i="6"/>
  <c r="BE13" i="6"/>
  <c r="BJ14" i="6"/>
  <c r="BG15" i="6"/>
  <c r="BR15" i="6"/>
  <c r="BE16" i="6"/>
  <c r="BK17" i="6"/>
  <c r="BF19" i="6"/>
  <c r="BN19" i="6"/>
  <c r="CA19" i="6"/>
  <c r="CN19" i="6"/>
  <c r="BI21" i="6"/>
  <c r="BT21" i="6"/>
  <c r="BG22" i="6"/>
  <c r="BR22" i="6"/>
  <c r="BI24" i="6"/>
  <c r="BT24" i="6"/>
  <c r="BJ27" i="6"/>
  <c r="BH28" i="6"/>
  <c r="BS28" i="6"/>
  <c r="BF29" i="6"/>
  <c r="BN29" i="6"/>
  <c r="CA29" i="6"/>
  <c r="CN29" i="6"/>
  <c r="BK31" i="6"/>
  <c r="BH32" i="6"/>
  <c r="BS32" i="6"/>
  <c r="BE33" i="6"/>
  <c r="BM33" i="6"/>
  <c r="BK34" i="6"/>
  <c r="BI35" i="6"/>
  <c r="BT35" i="6"/>
  <c r="BF36" i="6"/>
  <c r="BN36" i="6"/>
  <c r="BU6" i="6"/>
  <c r="BJ28" i="6"/>
  <c r="BE2" i="6"/>
  <c r="BM2" i="6"/>
  <c r="BI3" i="6"/>
  <c r="BG4" i="6"/>
  <c r="BR4" i="6"/>
  <c r="BE5" i="6"/>
  <c r="BM5" i="6"/>
  <c r="BI6" i="6"/>
  <c r="BG7" i="6"/>
  <c r="BR7" i="6"/>
  <c r="BE8" i="6"/>
  <c r="BM8" i="6"/>
  <c r="BI9" i="6"/>
  <c r="BJ11" i="6"/>
  <c r="BJ21" i="6"/>
  <c r="BJ24" i="6"/>
  <c r="BI28" i="6"/>
  <c r="BG29" i="6"/>
  <c r="BR29" i="6"/>
  <c r="BI32" i="6"/>
  <c r="CA33" i="6"/>
  <c r="BJ35" i="6"/>
  <c r="BG36" i="6"/>
  <c r="BR36" i="6"/>
  <c r="BG40" i="5"/>
  <c r="BJ7" i="5"/>
  <c r="BE7" i="5"/>
  <c r="BF15" i="5"/>
  <c r="CN15" i="5"/>
  <c r="BU17" i="5"/>
  <c r="BF2" i="5"/>
  <c r="BN2" i="5"/>
  <c r="BJ3" i="5"/>
  <c r="BU3" i="5"/>
  <c r="CG3" i="5"/>
  <c r="CG40" i="5" s="1"/>
  <c r="BH4" i="5"/>
  <c r="BS4" i="5"/>
  <c r="BF5" i="5"/>
  <c r="BN5" i="5"/>
  <c r="BJ6" i="5"/>
  <c r="BU6" i="5"/>
  <c r="BH7" i="5"/>
  <c r="BS7" i="5"/>
  <c r="BF8" i="5"/>
  <c r="BN8" i="5"/>
  <c r="BJ9" i="5"/>
  <c r="BU9" i="5"/>
  <c r="BG10" i="5"/>
  <c r="BR10" i="5"/>
  <c r="BK11" i="5"/>
  <c r="BV11" i="5"/>
  <c r="BG13" i="5"/>
  <c r="BR13" i="5"/>
  <c r="CN13" i="5"/>
  <c r="BI15" i="5"/>
  <c r="BT15" i="5"/>
  <c r="BG16" i="5"/>
  <c r="BR16" i="5"/>
  <c r="CB16" i="5"/>
  <c r="BE17" i="5"/>
  <c r="BM17" i="5"/>
  <c r="BH19" i="5"/>
  <c r="BS19" i="5"/>
  <c r="BF20" i="5"/>
  <c r="BN20" i="5"/>
  <c r="BK21" i="5"/>
  <c r="BV21" i="5"/>
  <c r="BI22" i="5"/>
  <c r="BT22" i="5"/>
  <c r="BF23" i="5"/>
  <c r="BN23" i="5"/>
  <c r="BK24" i="5"/>
  <c r="BV24" i="5"/>
  <c r="BJ28" i="5"/>
  <c r="BU28" i="5"/>
  <c r="BH29" i="5"/>
  <c r="BS29" i="5"/>
  <c r="BE31" i="5"/>
  <c r="BM31" i="5"/>
  <c r="BJ32" i="5"/>
  <c r="BU32" i="5"/>
  <c r="BG33" i="5"/>
  <c r="BR33" i="5"/>
  <c r="CB33" i="5"/>
  <c r="BE34" i="5"/>
  <c r="BM34" i="5"/>
  <c r="BK35" i="5"/>
  <c r="BV35" i="5"/>
  <c r="BH36" i="5"/>
  <c r="BS36" i="5"/>
  <c r="AF40" i="5"/>
  <c r="BH40" i="5" s="1"/>
  <c r="BT40" i="5"/>
  <c r="BI4" i="5"/>
  <c r="BT4" i="5"/>
  <c r="BI7" i="5"/>
  <c r="BT7" i="5"/>
  <c r="BJ15" i="5"/>
  <c r="BU15" i="5"/>
  <c r="BF17" i="5"/>
  <c r="BN17" i="5"/>
  <c r="BI19" i="5"/>
  <c r="BT19" i="5"/>
  <c r="BJ22" i="5"/>
  <c r="BU22" i="5"/>
  <c r="BI29" i="5"/>
  <c r="BT29" i="5"/>
  <c r="BF31" i="5"/>
  <c r="BN31" i="5"/>
  <c r="BF34" i="5"/>
  <c r="BN34" i="5"/>
  <c r="CA34" i="5"/>
  <c r="CN34" i="5"/>
  <c r="BI36" i="5"/>
  <c r="BT36" i="5"/>
  <c r="BE40" i="5"/>
  <c r="BU7" i="5"/>
  <c r="BJ19" i="5"/>
  <c r="BU19" i="5"/>
  <c r="BJ29" i="5"/>
  <c r="BU29" i="5"/>
  <c r="BJ36" i="5"/>
  <c r="BI2" i="5"/>
  <c r="BT2" i="5"/>
  <c r="BK4" i="5"/>
  <c r="BV4" i="5"/>
  <c r="BI5" i="5"/>
  <c r="BT5" i="5"/>
  <c r="BK7" i="5"/>
  <c r="BV7" i="5"/>
  <c r="BI8" i="5"/>
  <c r="BT8" i="5"/>
  <c r="BJ10" i="5"/>
  <c r="BU10" i="5"/>
  <c r="BF11" i="5"/>
  <c r="BN11" i="5"/>
  <c r="BJ13" i="5"/>
  <c r="BU13" i="5"/>
  <c r="BJ16" i="5"/>
  <c r="BU16" i="5"/>
  <c r="BH17" i="5"/>
  <c r="BS17" i="5"/>
  <c r="BK19" i="5"/>
  <c r="BV19" i="5"/>
  <c r="BF21" i="5"/>
  <c r="BN21" i="5"/>
  <c r="CA21" i="5"/>
  <c r="CN21" i="5"/>
  <c r="BF24" i="5"/>
  <c r="BN24" i="5"/>
  <c r="CA24" i="5"/>
  <c r="CN24" i="5"/>
  <c r="BK29" i="5"/>
  <c r="BV29" i="5"/>
  <c r="BH31" i="5"/>
  <c r="BS31" i="5"/>
  <c r="BM32" i="5"/>
  <c r="BJ33" i="5"/>
  <c r="BU33" i="5"/>
  <c r="BH34" i="5"/>
  <c r="BS34" i="5"/>
  <c r="BF35" i="5"/>
  <c r="BN35" i="5"/>
  <c r="BK36" i="5"/>
  <c r="BV36" i="5"/>
  <c r="BU36" i="5"/>
  <c r="BJ2" i="5"/>
  <c r="BJ5" i="5"/>
  <c r="BJ8" i="5"/>
  <c r="BK10" i="5"/>
  <c r="BV10" i="5"/>
  <c r="BG11" i="5"/>
  <c r="BR11" i="5"/>
  <c r="CN11" i="5"/>
  <c r="BK13" i="5"/>
  <c r="BV13" i="5"/>
  <c r="BE15" i="5"/>
  <c r="BM15" i="5"/>
  <c r="BK16" i="5"/>
  <c r="BV16" i="5"/>
  <c r="BI17" i="5"/>
  <c r="BT17" i="5"/>
  <c r="BJ20" i="5"/>
  <c r="BG21" i="5"/>
  <c r="BR21" i="5"/>
  <c r="CB21" i="5"/>
  <c r="BE22" i="5"/>
  <c r="BM22" i="5"/>
  <c r="BJ23" i="5"/>
  <c r="BG24" i="5"/>
  <c r="BR24" i="5"/>
  <c r="CB24" i="5"/>
  <c r="BH27" i="5"/>
  <c r="BS27" i="5"/>
  <c r="BF28" i="5"/>
  <c r="BN28" i="5"/>
  <c r="CA28" i="5"/>
  <c r="CN28" i="5"/>
  <c r="BI31" i="5"/>
  <c r="BT31" i="5"/>
  <c r="BF32" i="5"/>
  <c r="BN32" i="5"/>
  <c r="BK33" i="5"/>
  <c r="BV33" i="5"/>
  <c r="BI34" i="5"/>
  <c r="BT34" i="5"/>
  <c r="BG35" i="5"/>
  <c r="BR35" i="5"/>
  <c r="CN35" i="5"/>
  <c r="BJ41" i="5"/>
  <c r="BE4" i="5"/>
  <c r="BM19" i="5"/>
  <c r="BE29" i="5"/>
  <c r="BM29" i="5"/>
  <c r="BJ31" i="5"/>
  <c r="BU31" i="5"/>
  <c r="BJ34" i="5"/>
  <c r="BU34" i="5"/>
  <c r="BE36" i="5"/>
  <c r="BM36" i="5"/>
  <c r="BU4" i="5"/>
  <c r="BM4" i="5"/>
  <c r="CA15" i="5"/>
  <c r="BE19" i="5"/>
  <c r="BH3" i="5"/>
  <c r="BF4" i="5"/>
  <c r="BN4" i="5"/>
  <c r="CA4" i="5"/>
  <c r="CN4" i="5"/>
  <c r="BH6" i="5"/>
  <c r="BF7" i="5"/>
  <c r="BN7" i="5"/>
  <c r="CA7" i="5"/>
  <c r="CN7" i="5"/>
  <c r="BH9" i="5"/>
  <c r="BE10" i="5"/>
  <c r="BM10" i="5"/>
  <c r="BI11" i="5"/>
  <c r="BT11" i="5"/>
  <c r="BE13" i="5"/>
  <c r="BJ14" i="5"/>
  <c r="BG15" i="5"/>
  <c r="BR15" i="5"/>
  <c r="CB15" i="5"/>
  <c r="BE16" i="5"/>
  <c r="BK17" i="5"/>
  <c r="BV17" i="5"/>
  <c r="BF19" i="5"/>
  <c r="BN19" i="5"/>
  <c r="CA19" i="5"/>
  <c r="CN19" i="5"/>
  <c r="BI21" i="5"/>
  <c r="BT21" i="5"/>
  <c r="BG22" i="5"/>
  <c r="BR22" i="5"/>
  <c r="CN22" i="5"/>
  <c r="BI24" i="5"/>
  <c r="BT24" i="5"/>
  <c r="BJ27" i="5"/>
  <c r="BH28" i="5"/>
  <c r="BF29" i="5"/>
  <c r="BN29" i="5"/>
  <c r="CA29" i="5"/>
  <c r="CN29" i="5"/>
  <c r="BK31" i="5"/>
  <c r="BH32" i="5"/>
  <c r="BE33" i="5"/>
  <c r="BK34" i="5"/>
  <c r="BI35" i="5"/>
  <c r="BT35" i="5"/>
  <c r="BF36" i="5"/>
  <c r="BN36" i="5"/>
  <c r="CA40" i="5"/>
  <c r="BM7" i="5"/>
  <c r="BN15" i="5"/>
  <c r="BG4" i="5"/>
  <c r="BR4" i="5"/>
  <c r="BG7" i="5"/>
  <c r="BR7" i="5"/>
  <c r="BJ11" i="5"/>
  <c r="BH15" i="5"/>
  <c r="BG19" i="5"/>
  <c r="BR19" i="5"/>
  <c r="BJ21" i="5"/>
  <c r="BH22" i="5"/>
  <c r="BJ24" i="5"/>
  <c r="BG29" i="5"/>
  <c r="BR29" i="5"/>
  <c r="BJ35" i="5"/>
  <c r="BG36" i="5"/>
  <c r="BR36" i="5"/>
  <c r="CB40" i="5"/>
  <c r="BM23" i="9"/>
  <c r="BE23" i="9"/>
  <c r="BV23" i="9"/>
  <c r="BK23" i="9"/>
  <c r="BT23" i="9"/>
  <c r="BI23" i="9"/>
  <c r="BS23" i="9"/>
  <c r="BH23" i="9"/>
  <c r="CN23" i="9"/>
  <c r="BR23" i="9"/>
  <c r="BG23" i="9"/>
  <c r="BN23" i="9"/>
  <c r="BF23" i="9"/>
  <c r="CG40" i="9"/>
  <c r="BM20" i="9"/>
  <c r="BE20" i="9"/>
  <c r="BV20" i="9"/>
  <c r="BK20" i="9"/>
  <c r="BT20" i="9"/>
  <c r="BI20" i="9"/>
  <c r="BS20" i="9"/>
  <c r="BH20" i="9"/>
  <c r="CN20" i="9"/>
  <c r="BR20" i="9"/>
  <c r="BG20" i="9"/>
  <c r="BN20" i="9"/>
  <c r="BF20" i="9"/>
  <c r="BN3" i="9"/>
  <c r="CA5" i="9"/>
  <c r="BM5" i="9"/>
  <c r="BE5" i="9"/>
  <c r="BV5" i="9"/>
  <c r="BK5" i="9"/>
  <c r="BT5" i="9"/>
  <c r="BI5" i="9"/>
  <c r="CN5" i="9"/>
  <c r="BN5" i="9"/>
  <c r="BS5" i="9"/>
  <c r="BH5" i="9"/>
  <c r="BF5" i="9"/>
  <c r="BR5" i="9"/>
  <c r="BG5" i="9"/>
  <c r="BJ20" i="9"/>
  <c r="BJ23" i="9"/>
  <c r="BS40" i="9"/>
  <c r="CA8" i="9"/>
  <c r="BM8" i="9"/>
  <c r="BE8" i="9"/>
  <c r="BV8" i="9"/>
  <c r="BK8" i="9"/>
  <c r="BT8" i="9"/>
  <c r="BI8" i="9"/>
  <c r="CN8" i="9"/>
  <c r="BS8" i="9"/>
  <c r="BH8" i="9"/>
  <c r="BN8" i="9"/>
  <c r="BR8" i="9"/>
  <c r="BG8" i="9"/>
  <c r="BF8" i="9"/>
  <c r="BT3" i="9"/>
  <c r="BI3" i="9"/>
  <c r="BS3" i="9"/>
  <c r="BH3" i="9"/>
  <c r="CB3" i="9"/>
  <c r="BR3" i="9"/>
  <c r="BG3" i="9"/>
  <c r="BM3" i="9"/>
  <c r="BE3" i="9"/>
  <c r="BV3" i="9"/>
  <c r="BK3" i="9"/>
  <c r="CA2" i="9"/>
  <c r="BM2" i="9"/>
  <c r="BE2" i="9"/>
  <c r="BV2" i="9"/>
  <c r="BK2" i="9"/>
  <c r="BT2" i="9"/>
  <c r="BI2" i="9"/>
  <c r="CN2" i="9"/>
  <c r="BH2" i="9"/>
  <c r="BS2" i="9"/>
  <c r="BR2" i="9"/>
  <c r="BG2" i="9"/>
  <c r="AF40" i="9"/>
  <c r="BF40" i="9" s="1"/>
  <c r="BJ5" i="9"/>
  <c r="BU20" i="9"/>
  <c r="BU23" i="9"/>
  <c r="BJ8" i="9"/>
  <c r="AL40" i="9"/>
  <c r="BG40" i="9"/>
  <c r="BJ6" i="9"/>
  <c r="BJ28" i="9"/>
  <c r="BU28" i="9"/>
  <c r="BJ32" i="9"/>
  <c r="BU32" i="9"/>
  <c r="CC40" i="9"/>
  <c r="BF41" i="9"/>
  <c r="BI4" i="9"/>
  <c r="BT4" i="9"/>
  <c r="BK6" i="9"/>
  <c r="BV6" i="9"/>
  <c r="BI7" i="9"/>
  <c r="BT7" i="9"/>
  <c r="BK9" i="9"/>
  <c r="BV9" i="9"/>
  <c r="BS10" i="9"/>
  <c r="CN10" i="9"/>
  <c r="BS13" i="9"/>
  <c r="BE14" i="9"/>
  <c r="BM14" i="9"/>
  <c r="BJ15" i="9"/>
  <c r="BU15" i="9"/>
  <c r="BH16" i="9"/>
  <c r="BS16" i="9"/>
  <c r="BF17" i="9"/>
  <c r="BN17" i="9"/>
  <c r="BI19" i="9"/>
  <c r="BT19" i="9"/>
  <c r="BJ22" i="9"/>
  <c r="BU22" i="9"/>
  <c r="BE27" i="9"/>
  <c r="BM27" i="9"/>
  <c r="BK28" i="9"/>
  <c r="BV28" i="9"/>
  <c r="BI29" i="9"/>
  <c r="BT29" i="9"/>
  <c r="BF31" i="9"/>
  <c r="BN31" i="9"/>
  <c r="BK32" i="9"/>
  <c r="BV32" i="9"/>
  <c r="BH33" i="9"/>
  <c r="BS33" i="9"/>
  <c r="BF34" i="9"/>
  <c r="BN34" i="9"/>
  <c r="CA34" i="9"/>
  <c r="CN34" i="9"/>
  <c r="BI36" i="9"/>
  <c r="BT36" i="9"/>
  <c r="BE40" i="9"/>
  <c r="BM40" i="9"/>
  <c r="BG41" i="9"/>
  <c r="BR41" i="9"/>
  <c r="BU6" i="9"/>
  <c r="BJ9" i="9"/>
  <c r="BJ4" i="9"/>
  <c r="BU4" i="9"/>
  <c r="BJ7" i="9"/>
  <c r="BU7" i="9"/>
  <c r="BJ19" i="9"/>
  <c r="BU19" i="9"/>
  <c r="BJ29" i="9"/>
  <c r="BU29" i="9"/>
  <c r="BJ36" i="9"/>
  <c r="BU36" i="9"/>
  <c r="BV40" i="9"/>
  <c r="BS41" i="9"/>
  <c r="BU9" i="9"/>
  <c r="BK4" i="9"/>
  <c r="BV4" i="9"/>
  <c r="BE6" i="9"/>
  <c r="BM6" i="9"/>
  <c r="BK7" i="9"/>
  <c r="BV7" i="9"/>
  <c r="BE9" i="9"/>
  <c r="BM9" i="9"/>
  <c r="BJ10" i="9"/>
  <c r="BF11" i="9"/>
  <c r="BN11" i="9"/>
  <c r="BJ13" i="9"/>
  <c r="BU13" i="9"/>
  <c r="BG14" i="9"/>
  <c r="BR14" i="9"/>
  <c r="CN14" i="9"/>
  <c r="BJ16" i="9"/>
  <c r="BU16" i="9"/>
  <c r="BH17" i="9"/>
  <c r="BS17" i="9"/>
  <c r="BK19" i="9"/>
  <c r="BV19" i="9"/>
  <c r="BF21" i="9"/>
  <c r="BN21" i="9"/>
  <c r="CA21" i="9"/>
  <c r="CN21" i="9"/>
  <c r="BF24" i="9"/>
  <c r="BN24" i="9"/>
  <c r="CA24" i="9"/>
  <c r="CN24" i="9"/>
  <c r="BG27" i="9"/>
  <c r="BR27" i="9"/>
  <c r="CB27" i="9"/>
  <c r="BE28" i="9"/>
  <c r="BM28" i="9"/>
  <c r="BK29" i="9"/>
  <c r="BV29" i="9"/>
  <c r="BH31" i="9"/>
  <c r="BS31" i="9"/>
  <c r="BE32" i="9"/>
  <c r="BM32" i="9"/>
  <c r="BJ33" i="9"/>
  <c r="BU33" i="9"/>
  <c r="BH34" i="9"/>
  <c r="BS34" i="9"/>
  <c r="BF35" i="9"/>
  <c r="BN35" i="9"/>
  <c r="BK36" i="9"/>
  <c r="BV36" i="9"/>
  <c r="BI41" i="9"/>
  <c r="BE4" i="9"/>
  <c r="BM4" i="9"/>
  <c r="BG6" i="9"/>
  <c r="BR6" i="9"/>
  <c r="CB6" i="9"/>
  <c r="BE7" i="9"/>
  <c r="BM7" i="9"/>
  <c r="BG9" i="9"/>
  <c r="BR9" i="9"/>
  <c r="CN9" i="9"/>
  <c r="BH11" i="9"/>
  <c r="BS11" i="9"/>
  <c r="BI14" i="9"/>
  <c r="BT14" i="9"/>
  <c r="BF15" i="9"/>
  <c r="BN15" i="9"/>
  <c r="CA15" i="9"/>
  <c r="CN15" i="9"/>
  <c r="BJ17" i="9"/>
  <c r="BU17" i="9"/>
  <c r="BE19" i="9"/>
  <c r="BM19" i="9"/>
  <c r="BH21" i="9"/>
  <c r="BS21" i="9"/>
  <c r="BF22" i="9"/>
  <c r="BN22" i="9"/>
  <c r="BH24" i="9"/>
  <c r="BS24" i="9"/>
  <c r="BI27" i="9"/>
  <c r="BT27" i="9"/>
  <c r="BG28" i="9"/>
  <c r="BR28" i="9"/>
  <c r="CB28" i="9"/>
  <c r="BE29" i="9"/>
  <c r="BM29" i="9"/>
  <c r="BJ31" i="9"/>
  <c r="BU31" i="9"/>
  <c r="BG32" i="9"/>
  <c r="BR32" i="9"/>
  <c r="CN32" i="9"/>
  <c r="BJ34" i="9"/>
  <c r="BU34" i="9"/>
  <c r="BH35" i="9"/>
  <c r="BS35" i="9"/>
  <c r="BE36" i="9"/>
  <c r="BM36" i="9"/>
  <c r="AU41" i="9"/>
  <c r="BK41" i="9"/>
  <c r="BF4" i="9"/>
  <c r="BN4" i="9"/>
  <c r="CA4" i="9"/>
  <c r="CN4" i="9"/>
  <c r="BH6" i="9"/>
  <c r="BS6" i="9"/>
  <c r="BF7" i="9"/>
  <c r="BN7" i="9"/>
  <c r="CA7" i="9"/>
  <c r="CN7" i="9"/>
  <c r="BH9" i="9"/>
  <c r="BS9" i="9"/>
  <c r="BJ14" i="9"/>
  <c r="BU14" i="9"/>
  <c r="BF19" i="9"/>
  <c r="BN19" i="9"/>
  <c r="CA19" i="9"/>
  <c r="CN19" i="9"/>
  <c r="BT21" i="9"/>
  <c r="BR22" i="9"/>
  <c r="CN22" i="9"/>
  <c r="BT24" i="9"/>
  <c r="BJ27" i="9"/>
  <c r="BU27" i="9"/>
  <c r="BH28" i="9"/>
  <c r="BS28" i="9"/>
  <c r="BF29" i="9"/>
  <c r="BN29" i="9"/>
  <c r="CA29" i="9"/>
  <c r="CN29" i="9"/>
  <c r="BK31" i="9"/>
  <c r="BH32" i="9"/>
  <c r="BS32" i="9"/>
  <c r="BE33" i="9"/>
  <c r="BK34" i="9"/>
  <c r="BI35" i="9"/>
  <c r="BT35" i="9"/>
  <c r="BF36" i="9"/>
  <c r="BN36" i="9"/>
  <c r="CA40" i="9"/>
  <c r="BG4" i="9"/>
  <c r="BR4" i="9"/>
  <c r="BI6" i="9"/>
  <c r="BG7" i="9"/>
  <c r="BR7" i="9"/>
  <c r="BI9" i="9"/>
  <c r="BJ11" i="9"/>
  <c r="BK14" i="9"/>
  <c r="BH15" i="9"/>
  <c r="BN16" i="9"/>
  <c r="CA16" i="9"/>
  <c r="BG19" i="9"/>
  <c r="BR19" i="9"/>
  <c r="BJ21" i="9"/>
  <c r="BH22" i="9"/>
  <c r="BJ24" i="9"/>
  <c r="BK27" i="9"/>
  <c r="BI28" i="9"/>
  <c r="BG29" i="9"/>
  <c r="BR29" i="9"/>
  <c r="BI32" i="9"/>
  <c r="BJ35" i="9"/>
  <c r="BG36" i="9"/>
  <c r="BR36" i="9"/>
  <c r="CB40" i="9"/>
  <c r="BN40" i="9" l="1"/>
  <c r="BR40" i="9"/>
  <c r="BK40" i="5"/>
  <c r="BU40" i="9"/>
  <c r="BJ40" i="9"/>
  <c r="CN40" i="5"/>
  <c r="BF40" i="6"/>
  <c r="CA40" i="6"/>
  <c r="BS40" i="6"/>
  <c r="BM40" i="6"/>
  <c r="BT40" i="6"/>
  <c r="BU40" i="6"/>
  <c r="BR40" i="6"/>
  <c r="CN40" i="6"/>
  <c r="BK40" i="6"/>
  <c r="BV40" i="6"/>
  <c r="BJ40" i="6"/>
  <c r="CB40" i="6"/>
  <c r="BN40" i="6"/>
  <c r="BG40" i="6"/>
  <c r="BI40" i="6"/>
  <c r="BR40" i="5"/>
  <c r="BJ40" i="5"/>
  <c r="BI40" i="5"/>
  <c r="BV40" i="5"/>
  <c r="BN40" i="5"/>
  <c r="BF40" i="5"/>
  <c r="BU40" i="5"/>
  <c r="BM40" i="5"/>
  <c r="BS40" i="5"/>
  <c r="BH40" i="9"/>
  <c r="BT40" i="9"/>
  <c r="BK40" i="9"/>
  <c r="BI40" i="9"/>
  <c r="CN40" i="9"/>
  <c r="AP38" i="8" l="1"/>
  <c r="AO38" i="8"/>
  <c r="AL38" i="8"/>
  <c r="AJ38" i="8"/>
  <c r="AI38" i="8"/>
  <c r="AH38" i="8"/>
  <c r="X38" i="8"/>
  <c r="V38" i="8"/>
  <c r="U38" i="8"/>
  <c r="T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C38" i="8"/>
  <c r="AP36" i="8"/>
  <c r="AO36" i="8"/>
  <c r="AJ36" i="8"/>
  <c r="AI36" i="8"/>
  <c r="AF36" i="8"/>
  <c r="AM36" i="8" s="1"/>
  <c r="AC36" i="8"/>
  <c r="AD36" i="8" s="1"/>
  <c r="W36" i="8"/>
  <c r="R36" i="8"/>
  <c r="D36" i="8"/>
  <c r="AP35" i="8"/>
  <c r="AO35" i="8"/>
  <c r="AJ35" i="8"/>
  <c r="AI35" i="8"/>
  <c r="AF35" i="8"/>
  <c r="AQ35" i="8" s="1"/>
  <c r="AC35" i="8"/>
  <c r="AD35" i="8" s="1"/>
  <c r="W35" i="8"/>
  <c r="R35" i="8"/>
  <c r="D35" i="8"/>
  <c r="AP34" i="8"/>
  <c r="AO34" i="8"/>
  <c r="AJ34" i="8"/>
  <c r="AI34" i="8"/>
  <c r="AF34" i="8"/>
  <c r="AQ34" i="8" s="1"/>
  <c r="AC34" i="8"/>
  <c r="AD34" i="8" s="1"/>
  <c r="W34" i="8"/>
  <c r="R34" i="8"/>
  <c r="D34" i="8"/>
  <c r="AQ33" i="8"/>
  <c r="AP33" i="8"/>
  <c r="AO33" i="8"/>
  <c r="AJ33" i="8"/>
  <c r="AI33" i="8"/>
  <c r="AF33" i="8"/>
  <c r="AM33" i="8" s="1"/>
  <c r="AC33" i="8"/>
  <c r="AD33" i="8" s="1"/>
  <c r="W33" i="8"/>
  <c r="R33" i="8"/>
  <c r="D33" i="8"/>
  <c r="AQ32" i="8"/>
  <c r="AP32" i="8"/>
  <c r="AO32" i="8"/>
  <c r="AJ32" i="8"/>
  <c r="AI32" i="8"/>
  <c r="AF32" i="8"/>
  <c r="AK32" i="8" s="1"/>
  <c r="AD32" i="8"/>
  <c r="AC32" i="8"/>
  <c r="W32" i="8"/>
  <c r="R32" i="8"/>
  <c r="D32" i="8"/>
  <c r="AQ31" i="8"/>
  <c r="AP31" i="8"/>
  <c r="AO31" i="8"/>
  <c r="AM31" i="8"/>
  <c r="AK31" i="8"/>
  <c r="AJ31" i="8"/>
  <c r="AI31" i="8"/>
  <c r="AC31" i="8"/>
  <c r="AD31" i="8" s="1"/>
  <c r="W31" i="8"/>
  <c r="R31" i="8"/>
  <c r="D31" i="8"/>
  <c r="AP30" i="8"/>
  <c r="AO30" i="8"/>
  <c r="AJ30" i="8"/>
  <c r="AI30" i="8"/>
  <c r="AF30" i="8"/>
  <c r="AQ30" i="8" s="1"/>
  <c r="AC30" i="8"/>
  <c r="AD30" i="8" s="1"/>
  <c r="W30" i="8"/>
  <c r="R30" i="8"/>
  <c r="D30" i="8"/>
  <c r="AP29" i="8"/>
  <c r="AO29" i="8"/>
  <c r="AJ29" i="8"/>
  <c r="AI29" i="8"/>
  <c r="AF29" i="8"/>
  <c r="AQ29" i="8" s="1"/>
  <c r="AC29" i="8"/>
  <c r="AD29" i="8" s="1"/>
  <c r="W29" i="8"/>
  <c r="R29" i="8"/>
  <c r="D29" i="8"/>
  <c r="AP28" i="8"/>
  <c r="AO28" i="8"/>
  <c r="AJ28" i="8"/>
  <c r="AI28" i="8"/>
  <c r="AF28" i="8"/>
  <c r="AM28" i="8" s="1"/>
  <c r="AC28" i="8"/>
  <c r="AD28" i="8" s="1"/>
  <c r="W28" i="8"/>
  <c r="R28" i="8"/>
  <c r="D28" i="8"/>
  <c r="AP27" i="8"/>
  <c r="AO27" i="8"/>
  <c r="AJ27" i="8"/>
  <c r="AI27" i="8"/>
  <c r="AF27" i="8"/>
  <c r="AM27" i="8" s="1"/>
  <c r="AD27" i="8"/>
  <c r="AC27" i="8"/>
  <c r="W27" i="8"/>
  <c r="R27" i="8"/>
  <c r="D27" i="8"/>
  <c r="AP26" i="8"/>
  <c r="AO26" i="8"/>
  <c r="AJ26" i="8"/>
  <c r="AI26" i="8"/>
  <c r="AF26" i="8"/>
  <c r="AM26" i="8" s="1"/>
  <c r="AD26" i="8"/>
  <c r="AC26" i="8"/>
  <c r="W26" i="8"/>
  <c r="R26" i="8"/>
  <c r="D26" i="8"/>
  <c r="AQ25" i="8"/>
  <c r="AP25" i="8"/>
  <c r="AO25" i="8"/>
  <c r="AJ25" i="8"/>
  <c r="AI25" i="8"/>
  <c r="AF25" i="8"/>
  <c r="AK25" i="8" s="1"/>
  <c r="AC25" i="8"/>
  <c r="AD25" i="8" s="1"/>
  <c r="W25" i="8"/>
  <c r="R25" i="8"/>
  <c r="D25" i="8"/>
  <c r="AP24" i="8"/>
  <c r="AO24" i="8"/>
  <c r="AJ24" i="8"/>
  <c r="AI24" i="8"/>
  <c r="AF24" i="8"/>
  <c r="AM24" i="8" s="1"/>
  <c r="AC24" i="8"/>
  <c r="AD24" i="8" s="1"/>
  <c r="W24" i="8"/>
  <c r="R24" i="8"/>
  <c r="D24" i="8"/>
  <c r="AQ23" i="8"/>
  <c r="AP23" i="8"/>
  <c r="AO23" i="8"/>
  <c r="AJ23" i="8"/>
  <c r="AI23" i="8"/>
  <c r="AF23" i="8"/>
  <c r="AM23" i="8" s="1"/>
  <c r="AC23" i="8"/>
  <c r="AD23" i="8" s="1"/>
  <c r="W23" i="8"/>
  <c r="R23" i="8"/>
  <c r="D23" i="8"/>
  <c r="AQ22" i="8"/>
  <c r="AP22" i="8"/>
  <c r="AO22" i="8"/>
  <c r="AM22" i="8"/>
  <c r="AK22" i="8"/>
  <c r="AJ22" i="8"/>
  <c r="AI22" i="8"/>
  <c r="AD22" i="8"/>
  <c r="AC22" i="8"/>
  <c r="W22" i="8"/>
  <c r="R22" i="8"/>
  <c r="D22" i="8"/>
  <c r="AP21" i="8"/>
  <c r="AO21" i="8"/>
  <c r="AJ21" i="8"/>
  <c r="AI21" i="8"/>
  <c r="AF21" i="8"/>
  <c r="AM21" i="8" s="1"/>
  <c r="AD21" i="8"/>
  <c r="AC21" i="8"/>
  <c r="W21" i="8"/>
  <c r="R21" i="8"/>
  <c r="D21" i="8"/>
  <c r="AQ20" i="8"/>
  <c r="AP20" i="8"/>
  <c r="AO20" i="8"/>
  <c r="AM20" i="8"/>
  <c r="AJ20" i="8"/>
  <c r="AI20" i="8"/>
  <c r="AF20" i="8"/>
  <c r="AK20" i="8" s="1"/>
  <c r="AC20" i="8"/>
  <c r="AD20" i="8" s="1"/>
  <c r="W20" i="8"/>
  <c r="R20" i="8"/>
  <c r="D20" i="8"/>
  <c r="AQ19" i="8"/>
  <c r="AP19" i="8"/>
  <c r="AO19" i="8"/>
  <c r="AM19" i="8"/>
  <c r="AK19" i="8"/>
  <c r="AJ19" i="8"/>
  <c r="AI19" i="8"/>
  <c r="AC19" i="8"/>
  <c r="AD19" i="8" s="1"/>
  <c r="W19" i="8"/>
  <c r="R19" i="8"/>
  <c r="D19" i="8"/>
  <c r="AP18" i="8"/>
  <c r="AO18" i="8"/>
  <c r="AJ18" i="8"/>
  <c r="AI18" i="8"/>
  <c r="AF18" i="8"/>
  <c r="AM18" i="8" s="1"/>
  <c r="AC18" i="8"/>
  <c r="AD18" i="8" s="1"/>
  <c r="W18" i="8"/>
  <c r="R18" i="8"/>
  <c r="D18" i="8"/>
  <c r="AP17" i="8"/>
  <c r="AO17" i="8"/>
  <c r="AJ17" i="8"/>
  <c r="AI17" i="8"/>
  <c r="AF17" i="8"/>
  <c r="AM17" i="8" s="1"/>
  <c r="AD17" i="8"/>
  <c r="AC17" i="8"/>
  <c r="W17" i="8"/>
  <c r="R17" i="8"/>
  <c r="D17" i="8"/>
  <c r="AP16" i="8"/>
  <c r="AO16" i="8"/>
  <c r="AJ16" i="8"/>
  <c r="AI16" i="8"/>
  <c r="AF16" i="8"/>
  <c r="AM16" i="8" s="1"/>
  <c r="AD16" i="8"/>
  <c r="AC16" i="8"/>
  <c r="W16" i="8"/>
  <c r="R16" i="8"/>
  <c r="D16" i="8"/>
  <c r="AP15" i="8"/>
  <c r="AO15" i="8"/>
  <c r="AJ15" i="8"/>
  <c r="AI15" i="8"/>
  <c r="AF15" i="8"/>
  <c r="AK15" i="8" s="1"/>
  <c r="AC15" i="8"/>
  <c r="AD15" i="8" s="1"/>
  <c r="W15" i="8"/>
  <c r="R15" i="8"/>
  <c r="D15" i="8"/>
  <c r="AP14" i="8"/>
  <c r="AO14" i="8"/>
  <c r="AK14" i="8"/>
  <c r="AJ14" i="8"/>
  <c r="AI14" i="8"/>
  <c r="AF14" i="8"/>
  <c r="AM14" i="8" s="1"/>
  <c r="AC14" i="8"/>
  <c r="AD14" i="8" s="1"/>
  <c r="W14" i="8"/>
  <c r="R14" i="8"/>
  <c r="D14" i="8"/>
  <c r="AQ13" i="8"/>
  <c r="AP13" i="8"/>
  <c r="AO13" i="8"/>
  <c r="AJ13" i="8"/>
  <c r="AI13" i="8"/>
  <c r="AF13" i="8"/>
  <c r="AM13" i="8" s="1"/>
  <c r="AC13" i="8"/>
  <c r="AD13" i="8" s="1"/>
  <c r="W13" i="8"/>
  <c r="R13" i="8"/>
  <c r="D13" i="8"/>
  <c r="AP12" i="8"/>
  <c r="AO12" i="8"/>
  <c r="AJ12" i="8"/>
  <c r="AI12" i="8"/>
  <c r="AF12" i="8"/>
  <c r="AQ12" i="8" s="1"/>
  <c r="AC12" i="8"/>
  <c r="AD12" i="8" s="1"/>
  <c r="W12" i="8"/>
  <c r="R12" i="8"/>
  <c r="D12" i="8"/>
  <c r="AP11" i="8"/>
  <c r="AO11" i="8"/>
  <c r="AJ11" i="8"/>
  <c r="AI11" i="8"/>
  <c r="AF11" i="8"/>
  <c r="AQ11" i="8" s="1"/>
  <c r="AC11" i="8"/>
  <c r="AD11" i="8" s="1"/>
  <c r="W11" i="8"/>
  <c r="R11" i="8"/>
  <c r="D11" i="8"/>
  <c r="AP10" i="8"/>
  <c r="AO10" i="8"/>
  <c r="AJ10" i="8"/>
  <c r="AI10" i="8"/>
  <c r="AF10" i="8"/>
  <c r="AM10" i="8" s="1"/>
  <c r="AC10" i="8"/>
  <c r="AD10" i="8" s="1"/>
  <c r="W10" i="8"/>
  <c r="R10" i="8"/>
  <c r="D10" i="8"/>
  <c r="AP9" i="8"/>
  <c r="AO9" i="8"/>
  <c r="AM9" i="8"/>
  <c r="AK9" i="8"/>
  <c r="AJ9" i="8"/>
  <c r="AI9" i="8"/>
  <c r="AF9" i="8"/>
  <c r="AQ9" i="8" s="1"/>
  <c r="AD9" i="8"/>
  <c r="AC9" i="8"/>
  <c r="W9" i="8"/>
  <c r="R9" i="8"/>
  <c r="D9" i="8"/>
  <c r="AQ8" i="8"/>
  <c r="AP8" i="8"/>
  <c r="AO8" i="8"/>
  <c r="AM8" i="8"/>
  <c r="AK8" i="8"/>
  <c r="AJ8" i="8"/>
  <c r="AI8" i="8"/>
  <c r="AC8" i="8"/>
  <c r="AD8" i="8" s="1"/>
  <c r="W8" i="8"/>
  <c r="R8" i="8"/>
  <c r="D8" i="8"/>
  <c r="AP7" i="8"/>
  <c r="AO7" i="8"/>
  <c r="AK7" i="8"/>
  <c r="AJ7" i="8"/>
  <c r="AI7" i="8"/>
  <c r="AF7" i="8"/>
  <c r="AQ7" i="8" s="1"/>
  <c r="AC7" i="8"/>
  <c r="AD7" i="8" s="1"/>
  <c r="W7" i="8"/>
  <c r="R7" i="8"/>
  <c r="D7" i="8"/>
  <c r="AP6" i="8"/>
  <c r="AO6" i="8"/>
  <c r="AJ6" i="8"/>
  <c r="AI6" i="8"/>
  <c r="AF6" i="8"/>
  <c r="AQ6" i="8" s="1"/>
  <c r="AC6" i="8"/>
  <c r="AD6" i="8" s="1"/>
  <c r="W6" i="8"/>
  <c r="R6" i="8"/>
  <c r="D6" i="8"/>
  <c r="AP5" i="8"/>
  <c r="AO5" i="8"/>
  <c r="AJ5" i="8"/>
  <c r="AI5" i="8"/>
  <c r="AF5" i="8"/>
  <c r="AM5" i="8" s="1"/>
  <c r="AC5" i="8"/>
  <c r="AD5" i="8" s="1"/>
  <c r="W5" i="8"/>
  <c r="R5" i="8"/>
  <c r="D5" i="8"/>
  <c r="AQ4" i="8"/>
  <c r="AP4" i="8"/>
  <c r="AO4" i="8"/>
  <c r="AM4" i="8"/>
  <c r="AJ4" i="8"/>
  <c r="AI4" i="8"/>
  <c r="AF4" i="8"/>
  <c r="AK4" i="8" s="1"/>
  <c r="AD4" i="8"/>
  <c r="AC4" i="8"/>
  <c r="W4" i="8"/>
  <c r="R4" i="8"/>
  <c r="D4" i="8"/>
  <c r="AP3" i="8"/>
  <c r="AO3" i="8"/>
  <c r="AJ3" i="8"/>
  <c r="AI3" i="8"/>
  <c r="AF3" i="8"/>
  <c r="AM3" i="8" s="1"/>
  <c r="AD3" i="8"/>
  <c r="AC3" i="8"/>
  <c r="W3" i="8"/>
  <c r="R3" i="8"/>
  <c r="D3" i="8"/>
  <c r="AP2" i="8"/>
  <c r="AO2" i="8"/>
  <c r="AM2" i="8"/>
  <c r="AJ2" i="8"/>
  <c r="AI2" i="8"/>
  <c r="AF2" i="8"/>
  <c r="AQ2" i="8" s="1"/>
  <c r="AC2" i="8"/>
  <c r="AD2" i="8" s="1"/>
  <c r="W2" i="8"/>
  <c r="W38" i="8" s="1"/>
  <c r="R2" i="8"/>
  <c r="R38" i="8" s="1"/>
  <c r="D2" i="8"/>
  <c r="D38" i="8" s="1"/>
  <c r="AK24" i="8" l="1"/>
  <c r="AK35" i="8"/>
  <c r="AQ14" i="8"/>
  <c r="AM15" i="8"/>
  <c r="AQ17" i="8"/>
  <c r="AM32" i="8"/>
  <c r="AQ24" i="8"/>
  <c r="AM25" i="8"/>
  <c r="AQ27" i="8"/>
  <c r="AQ15" i="8"/>
  <c r="AQ18" i="8"/>
  <c r="AQ28" i="8"/>
  <c r="AM35" i="8"/>
  <c r="AQ10" i="8"/>
  <c r="AQ16" i="8"/>
  <c r="AQ21" i="8"/>
  <c r="AQ26" i="8"/>
  <c r="AK30" i="8"/>
  <c r="AK12" i="8"/>
  <c r="AK17" i="8"/>
  <c r="AK27" i="8"/>
  <c r="AM30" i="8"/>
  <c r="AF38" i="8"/>
  <c r="AK38" i="8" s="1"/>
  <c r="AM12" i="8"/>
  <c r="AQ5" i="8"/>
  <c r="AQ36" i="8"/>
  <c r="AQ3" i="8"/>
  <c r="AM7" i="8"/>
  <c r="AK6" i="8"/>
  <c r="AK11" i="8"/>
  <c r="AK29" i="8"/>
  <c r="AK34" i="8"/>
  <c r="AK3" i="8"/>
  <c r="AM6" i="8"/>
  <c r="AM11" i="8"/>
  <c r="AK16" i="8"/>
  <c r="AK21" i="8"/>
  <c r="AK26" i="8"/>
  <c r="AM29" i="8"/>
  <c r="AM34" i="8"/>
  <c r="AK13" i="8"/>
  <c r="AK23" i="8"/>
  <c r="AK36" i="8"/>
  <c r="AK5" i="8"/>
  <c r="AK10" i="8"/>
  <c r="AK18" i="8"/>
  <c r="AK28" i="8"/>
  <c r="AK33" i="8"/>
  <c r="AK2" i="8"/>
  <c r="AQ38" i="8" l="1"/>
  <c r="AM38" i="8"/>
  <c r="AF40" i="7"/>
  <c r="AG40" i="7" s="1"/>
  <c r="AE40" i="7"/>
  <c r="AB40" i="7"/>
  <c r="AJ40" i="7" s="1"/>
  <c r="AA40" i="7"/>
  <c r="Z40" i="7"/>
  <c r="X40" i="7"/>
  <c r="V40" i="7"/>
  <c r="U40" i="7"/>
  <c r="T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C40" i="7"/>
  <c r="AJ38" i="7"/>
  <c r="AI38" i="7"/>
  <c r="AH38" i="7"/>
  <c r="AG38" i="7"/>
  <c r="AC38" i="7"/>
  <c r="AD38" i="7" s="1"/>
  <c r="W38" i="7"/>
  <c r="R38" i="7"/>
  <c r="D38" i="7"/>
  <c r="AJ37" i="7"/>
  <c r="AI37" i="7"/>
  <c r="AH37" i="7"/>
  <c r="AG37" i="7"/>
  <c r="AD37" i="7"/>
  <c r="AC37" i="7"/>
  <c r="W37" i="7"/>
  <c r="R37" i="7"/>
  <c r="D37" i="7"/>
  <c r="AJ36" i="7"/>
  <c r="AI36" i="7"/>
  <c r="AH36" i="7"/>
  <c r="AG36" i="7"/>
  <c r="AC36" i="7"/>
  <c r="AD36" i="7" s="1"/>
  <c r="W36" i="7"/>
  <c r="R36" i="7"/>
  <c r="D36" i="7"/>
  <c r="AJ35" i="7"/>
  <c r="AI35" i="7"/>
  <c r="AH35" i="7"/>
  <c r="AG35" i="7"/>
  <c r="AC35" i="7"/>
  <c r="AD35" i="7" s="1"/>
  <c r="W35" i="7"/>
  <c r="R35" i="7"/>
  <c r="D35" i="7"/>
  <c r="AJ34" i="7"/>
  <c r="AI34" i="7"/>
  <c r="AH34" i="7"/>
  <c r="AG34" i="7"/>
  <c r="AD34" i="7"/>
  <c r="AC34" i="7"/>
  <c r="W34" i="7"/>
  <c r="R34" i="7"/>
  <c r="D34" i="7"/>
  <c r="AJ33" i="7"/>
  <c r="AI33" i="7"/>
  <c r="AH33" i="7"/>
  <c r="AG33" i="7"/>
  <c r="AD33" i="7"/>
  <c r="AC33" i="7"/>
  <c r="W33" i="7"/>
  <c r="R33" i="7"/>
  <c r="D33" i="7"/>
  <c r="AJ32" i="7"/>
  <c r="AI32" i="7"/>
  <c r="AH32" i="7"/>
  <c r="AG32" i="7"/>
  <c r="AC32" i="7"/>
  <c r="AD32" i="7" s="1"/>
  <c r="W32" i="7"/>
  <c r="R32" i="7"/>
  <c r="D32" i="7"/>
  <c r="AJ31" i="7"/>
  <c r="AI31" i="7"/>
  <c r="AH31" i="7"/>
  <c r="AG31" i="7"/>
  <c r="AC31" i="7"/>
  <c r="AD31" i="7" s="1"/>
  <c r="W31" i="7"/>
  <c r="R31" i="7"/>
  <c r="D31" i="7"/>
  <c r="AJ30" i="7"/>
  <c r="AI30" i="7"/>
  <c r="AH30" i="7"/>
  <c r="AG30" i="7"/>
  <c r="AC30" i="7"/>
  <c r="AD30" i="7" s="1"/>
  <c r="W30" i="7"/>
  <c r="R30" i="7"/>
  <c r="D30" i="7"/>
  <c r="AJ29" i="7"/>
  <c r="AI29" i="7"/>
  <c r="AH29" i="7"/>
  <c r="AG29" i="7"/>
  <c r="AD29" i="7"/>
  <c r="AC29" i="7"/>
  <c r="W29" i="7"/>
  <c r="R29" i="7"/>
  <c r="D29" i="7"/>
  <c r="AJ28" i="7"/>
  <c r="AI28" i="7"/>
  <c r="AH28" i="7"/>
  <c r="AG28" i="7"/>
  <c r="AC28" i="7"/>
  <c r="AD28" i="7" s="1"/>
  <c r="W28" i="7"/>
  <c r="R28" i="7"/>
  <c r="D28" i="7"/>
  <c r="AJ27" i="7"/>
  <c r="AI27" i="7"/>
  <c r="AH27" i="7"/>
  <c r="AG27" i="7"/>
  <c r="AC27" i="7"/>
  <c r="AD27" i="7" s="1"/>
  <c r="W27" i="7"/>
  <c r="R27" i="7"/>
  <c r="D27" i="7"/>
  <c r="AJ26" i="7"/>
  <c r="AI26" i="7"/>
  <c r="AH26" i="7"/>
  <c r="AG26" i="7"/>
  <c r="AD26" i="7"/>
  <c r="AC26" i="7"/>
  <c r="W26" i="7"/>
  <c r="R26" i="7"/>
  <c r="D26" i="7"/>
  <c r="AJ25" i="7"/>
  <c r="AI25" i="7"/>
  <c r="AH25" i="7"/>
  <c r="AG25" i="7"/>
  <c r="AD25" i="7"/>
  <c r="AC25" i="7"/>
  <c r="W25" i="7"/>
  <c r="R25" i="7"/>
  <c r="D25" i="7"/>
  <c r="AJ24" i="7"/>
  <c r="AI24" i="7"/>
  <c r="AH24" i="7"/>
  <c r="AG24" i="7"/>
  <c r="AC24" i="7"/>
  <c r="AD24" i="7" s="1"/>
  <c r="W24" i="7"/>
  <c r="R24" i="7"/>
  <c r="D24" i="7"/>
  <c r="AJ23" i="7"/>
  <c r="AI23" i="7"/>
  <c r="AH23" i="7"/>
  <c r="AG23" i="7"/>
  <c r="AC23" i="7"/>
  <c r="AD23" i="7" s="1"/>
  <c r="W23" i="7"/>
  <c r="R23" i="7"/>
  <c r="D23" i="7"/>
  <c r="AJ22" i="7"/>
  <c r="AI22" i="7"/>
  <c r="AH22" i="7"/>
  <c r="AG22" i="7"/>
  <c r="AC22" i="7"/>
  <c r="AD22" i="7" s="1"/>
  <c r="W22" i="7"/>
  <c r="R22" i="7"/>
  <c r="D22" i="7"/>
  <c r="AJ21" i="7"/>
  <c r="AI21" i="7"/>
  <c r="AH21" i="7"/>
  <c r="AG21" i="7"/>
  <c r="AD21" i="7"/>
  <c r="AC21" i="7"/>
  <c r="W21" i="7"/>
  <c r="R21" i="7"/>
  <c r="D21" i="7"/>
  <c r="AJ20" i="7"/>
  <c r="AI20" i="7"/>
  <c r="AH20" i="7"/>
  <c r="AG20" i="7"/>
  <c r="AC20" i="7"/>
  <c r="AD20" i="7" s="1"/>
  <c r="W20" i="7"/>
  <c r="R20" i="7"/>
  <c r="D20" i="7"/>
  <c r="AJ19" i="7"/>
  <c r="AI19" i="7"/>
  <c r="AH19" i="7"/>
  <c r="AG19" i="7"/>
  <c r="AC19" i="7"/>
  <c r="AD19" i="7" s="1"/>
  <c r="W19" i="7"/>
  <c r="R19" i="7"/>
  <c r="D19" i="7"/>
  <c r="AJ18" i="7"/>
  <c r="AI18" i="7"/>
  <c r="AH18" i="7"/>
  <c r="AG18" i="7"/>
  <c r="AD18" i="7"/>
  <c r="AC18" i="7"/>
  <c r="W18" i="7"/>
  <c r="R18" i="7"/>
  <c r="D18" i="7"/>
  <c r="AJ17" i="7"/>
  <c r="AI17" i="7"/>
  <c r="AH17" i="7"/>
  <c r="AG17" i="7"/>
  <c r="AD17" i="7"/>
  <c r="AC17" i="7"/>
  <c r="W17" i="7"/>
  <c r="R17" i="7"/>
  <c r="D17" i="7"/>
  <c r="AJ16" i="7"/>
  <c r="AI16" i="7"/>
  <c r="AH16" i="7"/>
  <c r="AG16" i="7"/>
  <c r="AC16" i="7"/>
  <c r="AD16" i="7" s="1"/>
  <c r="W16" i="7"/>
  <c r="R16" i="7"/>
  <c r="D16" i="7"/>
  <c r="AJ15" i="7"/>
  <c r="AI15" i="7"/>
  <c r="AH15" i="7"/>
  <c r="AG15" i="7"/>
  <c r="AC15" i="7"/>
  <c r="AD15" i="7" s="1"/>
  <c r="W15" i="7"/>
  <c r="R15" i="7"/>
  <c r="D15" i="7"/>
  <c r="AJ14" i="7"/>
  <c r="AI14" i="7"/>
  <c r="AH14" i="7"/>
  <c r="AG14" i="7"/>
  <c r="AC14" i="7"/>
  <c r="AD14" i="7" s="1"/>
  <c r="W14" i="7"/>
  <c r="R14" i="7"/>
  <c r="D14" i="7"/>
  <c r="AJ13" i="7"/>
  <c r="AI13" i="7"/>
  <c r="AH13" i="7"/>
  <c r="AG13" i="7"/>
  <c r="AD13" i="7"/>
  <c r="AC13" i="7"/>
  <c r="W13" i="7"/>
  <c r="R13" i="7"/>
  <c r="D13" i="7"/>
  <c r="AJ12" i="7"/>
  <c r="AI12" i="7"/>
  <c r="AH12" i="7"/>
  <c r="AG12" i="7"/>
  <c r="AC12" i="7"/>
  <c r="AD12" i="7" s="1"/>
  <c r="W12" i="7"/>
  <c r="R12" i="7"/>
  <c r="D12" i="7"/>
  <c r="AJ11" i="7"/>
  <c r="AI11" i="7"/>
  <c r="AH11" i="7"/>
  <c r="AG11" i="7"/>
  <c r="AC11" i="7"/>
  <c r="AD11" i="7" s="1"/>
  <c r="W11" i="7"/>
  <c r="R11" i="7"/>
  <c r="D11" i="7"/>
  <c r="AJ10" i="7"/>
  <c r="AI10" i="7"/>
  <c r="AH10" i="7"/>
  <c r="AG10" i="7"/>
  <c r="AD10" i="7"/>
  <c r="AC10" i="7"/>
  <c r="W10" i="7"/>
  <c r="R10" i="7"/>
  <c r="D10" i="7"/>
  <c r="AJ9" i="7"/>
  <c r="AI9" i="7"/>
  <c r="AH9" i="7"/>
  <c r="AG9" i="7"/>
  <c r="AD9" i="7"/>
  <c r="AC9" i="7"/>
  <c r="W9" i="7"/>
  <c r="R9" i="7"/>
  <c r="D9" i="7"/>
  <c r="AJ8" i="7"/>
  <c r="AI8" i="7"/>
  <c r="AH8" i="7"/>
  <c r="AG8" i="7"/>
  <c r="AC8" i="7"/>
  <c r="AD8" i="7" s="1"/>
  <c r="W8" i="7"/>
  <c r="R8" i="7"/>
  <c r="D8" i="7"/>
  <c r="AJ7" i="7"/>
  <c r="AI7" i="7"/>
  <c r="AH7" i="7"/>
  <c r="AG7" i="7"/>
  <c r="AC7" i="7"/>
  <c r="AD7" i="7" s="1"/>
  <c r="W7" i="7"/>
  <c r="R7" i="7"/>
  <c r="D7" i="7"/>
  <c r="AJ6" i="7"/>
  <c r="AI6" i="7"/>
  <c r="AH6" i="7"/>
  <c r="AG6" i="7"/>
  <c r="AC6" i="7"/>
  <c r="AD6" i="7" s="1"/>
  <c r="W6" i="7"/>
  <c r="R6" i="7"/>
  <c r="D6" i="7"/>
  <c r="AJ5" i="7"/>
  <c r="AI5" i="7"/>
  <c r="AH5" i="7"/>
  <c r="AG5" i="7"/>
  <c r="AD5" i="7"/>
  <c r="AC5" i="7"/>
  <c r="W5" i="7"/>
  <c r="R5" i="7"/>
  <c r="R40" i="7" s="1"/>
  <c r="D5" i="7"/>
  <c r="AJ4" i="7"/>
  <c r="AI4" i="7"/>
  <c r="AH4" i="7"/>
  <c r="AG4" i="7"/>
  <c r="AC4" i="7"/>
  <c r="AD4" i="7" s="1"/>
  <c r="W4" i="7"/>
  <c r="W40" i="7" s="1"/>
  <c r="R4" i="7"/>
  <c r="D4" i="7"/>
  <c r="AJ3" i="7"/>
  <c r="AI3" i="7"/>
  <c r="AH3" i="7"/>
  <c r="AG3" i="7"/>
  <c r="AC3" i="7"/>
  <c r="AC40" i="7" s="1"/>
  <c r="W3" i="7"/>
  <c r="R3" i="7"/>
  <c r="D3" i="7"/>
  <c r="D40" i="7" s="1"/>
  <c r="AD2" i="7"/>
  <c r="W2" i="7"/>
  <c r="M2" i="7"/>
  <c r="L2" i="7"/>
  <c r="K2" i="7"/>
  <c r="J2" i="7"/>
  <c r="I2" i="7"/>
  <c r="H2" i="7"/>
  <c r="G2" i="7"/>
  <c r="F2" i="7"/>
  <c r="D2" i="7" s="1"/>
  <c r="AJ2" i="7" s="1"/>
  <c r="E2" i="7"/>
  <c r="AD3" i="7" l="1"/>
  <c r="AH40" i="7"/>
  <c r="AI40" i="7"/>
  <c r="BE40" i="4" l="1"/>
  <c r="DZ39" i="4"/>
  <c r="DY39" i="4"/>
  <c r="DX39" i="4"/>
  <c r="DW39" i="4"/>
  <c r="DU39" i="4"/>
  <c r="DS39" i="4"/>
  <c r="DR39" i="4"/>
  <c r="DC39" i="4"/>
  <c r="DB39" i="4"/>
  <c r="CZ39" i="4"/>
  <c r="CY39" i="4"/>
  <c r="CY40" i="4" s="1"/>
  <c r="CX39" i="4"/>
  <c r="DD39" i="4" s="1"/>
  <c r="CR39" i="4"/>
  <c r="CQ39" i="4"/>
  <c r="CP39" i="4"/>
  <c r="CE39" i="4"/>
  <c r="CX40" i="4" s="1"/>
  <c r="CB39" i="4"/>
  <c r="BT39" i="4"/>
  <c r="BS39" i="4"/>
  <c r="BR39" i="4"/>
  <c r="BQ39" i="4"/>
  <c r="BP39" i="4"/>
  <c r="BO39" i="4"/>
  <c r="BN39" i="4"/>
  <c r="BM39" i="4"/>
  <c r="BL39" i="4"/>
  <c r="BK39" i="4"/>
  <c r="BI39" i="4"/>
  <c r="BV39" i="4" s="1"/>
  <c r="BH39" i="4"/>
  <c r="BG39" i="4"/>
  <c r="BF39" i="4"/>
  <c r="BJ39" i="4" s="1"/>
  <c r="BE39" i="4"/>
  <c r="BD39" i="4"/>
  <c r="AZ39" i="4"/>
  <c r="AY39" i="4"/>
  <c r="AX39" i="4"/>
  <c r="AW39" i="4"/>
  <c r="AV39" i="4"/>
  <c r="AU39" i="4"/>
  <c r="BB39" i="4" s="1"/>
  <c r="AT39" i="4"/>
  <c r="BA39" i="4" s="1"/>
  <c r="AS39" i="4"/>
  <c r="CA39" i="4" s="1"/>
  <c r="AR39" i="4"/>
  <c r="AQ39" i="4"/>
  <c r="AP39" i="4"/>
  <c r="AO39" i="4"/>
  <c r="AN39" i="4"/>
  <c r="AM39" i="4"/>
  <c r="AJ39" i="4"/>
  <c r="AI39" i="4"/>
  <c r="AH39" i="4"/>
  <c r="DE39" i="4" s="1"/>
  <c r="AG39" i="4"/>
  <c r="X39" i="4"/>
  <c r="V39" i="4"/>
  <c r="U39" i="4"/>
  <c r="T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C39" i="4"/>
  <c r="DL37" i="4"/>
  <c r="DF37" i="4"/>
  <c r="DE37" i="4"/>
  <c r="DD37" i="4"/>
  <c r="DA37" i="4"/>
  <c r="CV37" i="4"/>
  <c r="CT37" i="4"/>
  <c r="CL37" i="4"/>
  <c r="CC37" i="4"/>
  <c r="CB37" i="4"/>
  <c r="CA37" i="4"/>
  <c r="BZ37" i="4"/>
  <c r="CD37" i="4" s="1"/>
  <c r="BW37" i="4"/>
  <c r="BT37" i="4"/>
  <c r="BJ37" i="4"/>
  <c r="BC37" i="4"/>
  <c r="BB37" i="4"/>
  <c r="BA37" i="4"/>
  <c r="AW37" i="4"/>
  <c r="DZ36" i="4"/>
  <c r="DY36" i="4"/>
  <c r="DL36" i="4"/>
  <c r="DF36" i="4"/>
  <c r="DE36" i="4"/>
  <c r="DD36" i="4"/>
  <c r="DA36" i="4"/>
  <c r="CM36" i="4"/>
  <c r="CB36" i="4"/>
  <c r="CA36" i="4"/>
  <c r="BZ36" i="4"/>
  <c r="CD36" i="4" s="1"/>
  <c r="BY36" i="4"/>
  <c r="CC36" i="4" s="1"/>
  <c r="BX36" i="4"/>
  <c r="BW36" i="4"/>
  <c r="BC36" i="4"/>
  <c r="BB36" i="4"/>
  <c r="BA36" i="4"/>
  <c r="AW36" i="4"/>
  <c r="AL36" i="4"/>
  <c r="AK36" i="4"/>
  <c r="AF36" i="4"/>
  <c r="CO36" i="4" s="1"/>
  <c r="AD36" i="4"/>
  <c r="AC36" i="4"/>
  <c r="W36" i="4"/>
  <c r="R36" i="4"/>
  <c r="D36" i="4"/>
  <c r="DZ35" i="4"/>
  <c r="DY35" i="4"/>
  <c r="DL35" i="4"/>
  <c r="DF35" i="4"/>
  <c r="DG35" i="4" s="1"/>
  <c r="DE35" i="4"/>
  <c r="DD35" i="4"/>
  <c r="DA35" i="4"/>
  <c r="CM35" i="4"/>
  <c r="CC35" i="4"/>
  <c r="CB35" i="4"/>
  <c r="CA35" i="4"/>
  <c r="BZ35" i="4"/>
  <c r="CD35" i="4" s="1"/>
  <c r="BY35" i="4"/>
  <c r="BX35" i="4"/>
  <c r="BW35" i="4"/>
  <c r="BC35" i="4"/>
  <c r="BB35" i="4"/>
  <c r="BA35" i="4"/>
  <c r="AW35" i="4"/>
  <c r="AL35" i="4"/>
  <c r="AK35" i="4"/>
  <c r="AF35" i="4"/>
  <c r="CU35" i="4" s="1"/>
  <c r="AC35" i="4"/>
  <c r="AD35" i="4" s="1"/>
  <c r="W35" i="4"/>
  <c r="R35" i="4"/>
  <c r="D35" i="4"/>
  <c r="DZ34" i="4"/>
  <c r="DY34" i="4"/>
  <c r="DQ34" i="4"/>
  <c r="DT34" i="4" s="1"/>
  <c r="DP34" i="4"/>
  <c r="DV34" i="4" s="1"/>
  <c r="DM34" i="4"/>
  <c r="DL34" i="4"/>
  <c r="DF34" i="4"/>
  <c r="DE34" i="4"/>
  <c r="DD34" i="4"/>
  <c r="DA34" i="4"/>
  <c r="CM34" i="4"/>
  <c r="CB34" i="4"/>
  <c r="CA34" i="4"/>
  <c r="BZ34" i="4"/>
  <c r="CD34" i="4" s="1"/>
  <c r="BY34" i="4"/>
  <c r="CC34" i="4" s="1"/>
  <c r="BX34" i="4"/>
  <c r="BW34" i="4"/>
  <c r="BV34" i="4"/>
  <c r="BU34" i="4"/>
  <c r="BT34" i="4"/>
  <c r="BJ34" i="4"/>
  <c r="BC34" i="4"/>
  <c r="BB34" i="4"/>
  <c r="BA34" i="4"/>
  <c r="AW34" i="4"/>
  <c r="AL34" i="4"/>
  <c r="AK34" i="4"/>
  <c r="AF34" i="4"/>
  <c r="CN34" i="4" s="1"/>
  <c r="AD34" i="4"/>
  <c r="AC34" i="4"/>
  <c r="W34" i="4"/>
  <c r="R34" i="4"/>
  <c r="D34" i="4"/>
  <c r="DZ33" i="4"/>
  <c r="DY33" i="4"/>
  <c r="DQ33" i="4"/>
  <c r="DT33" i="4" s="1"/>
  <c r="DP33" i="4"/>
  <c r="DV33" i="4" s="1"/>
  <c r="DM33" i="4"/>
  <c r="DL33" i="4"/>
  <c r="DF33" i="4"/>
  <c r="DE33" i="4"/>
  <c r="DD33" i="4"/>
  <c r="DA33" i="4"/>
  <c r="CM33" i="4"/>
  <c r="CD33" i="4"/>
  <c r="DG33" i="4" s="1"/>
  <c r="CC33" i="4"/>
  <c r="CB33" i="4"/>
  <c r="CA33" i="4"/>
  <c r="BZ33" i="4"/>
  <c r="BY33" i="4"/>
  <c r="BX33" i="4"/>
  <c r="BW33" i="4"/>
  <c r="BV33" i="4"/>
  <c r="BU33" i="4"/>
  <c r="BT33" i="4"/>
  <c r="BJ33" i="4"/>
  <c r="BC33" i="4"/>
  <c r="BB33" i="4"/>
  <c r="BA33" i="4"/>
  <c r="AW33" i="4"/>
  <c r="AL33" i="4"/>
  <c r="AK33" i="4"/>
  <c r="AF33" i="4"/>
  <c r="EA33" i="4" s="1"/>
  <c r="AD33" i="4"/>
  <c r="AC33" i="4"/>
  <c r="W33" i="4"/>
  <c r="R33" i="4"/>
  <c r="D33" i="4"/>
  <c r="DZ32" i="4"/>
  <c r="DY32" i="4"/>
  <c r="DL32" i="4"/>
  <c r="DF32" i="4"/>
  <c r="DE32" i="4"/>
  <c r="DD32" i="4"/>
  <c r="DA32" i="4"/>
  <c r="CM32" i="4"/>
  <c r="CD32" i="4"/>
  <c r="DG32" i="4" s="1"/>
  <c r="CB32" i="4"/>
  <c r="CA32" i="4"/>
  <c r="BZ32" i="4"/>
  <c r="BY32" i="4"/>
  <c r="CC32" i="4" s="1"/>
  <c r="BX32" i="4"/>
  <c r="BW32" i="4"/>
  <c r="BC32" i="4"/>
  <c r="BB32" i="4"/>
  <c r="BA32" i="4"/>
  <c r="AW32" i="4"/>
  <c r="AL32" i="4"/>
  <c r="AK32" i="4"/>
  <c r="AF32" i="4"/>
  <c r="EA32" i="4" s="1"/>
  <c r="AD32" i="4"/>
  <c r="AC32" i="4"/>
  <c r="W32" i="4"/>
  <c r="R32" i="4"/>
  <c r="D32" i="4"/>
  <c r="DZ31" i="4"/>
  <c r="DY31" i="4"/>
  <c r="DL31" i="4"/>
  <c r="DF31" i="4"/>
  <c r="DE31" i="4"/>
  <c r="DD31" i="4"/>
  <c r="DA31" i="4"/>
  <c r="CM31" i="4"/>
  <c r="CB31" i="4"/>
  <c r="CA31" i="4"/>
  <c r="BZ31" i="4"/>
  <c r="CD31" i="4" s="1"/>
  <c r="DG31" i="4" s="1"/>
  <c r="BY31" i="4"/>
  <c r="CC31" i="4" s="1"/>
  <c r="BX31" i="4"/>
  <c r="BW31" i="4"/>
  <c r="BC31" i="4"/>
  <c r="BB31" i="4"/>
  <c r="BA31" i="4"/>
  <c r="AW31" i="4"/>
  <c r="AL31" i="4"/>
  <c r="AK31" i="4"/>
  <c r="AF31" i="4"/>
  <c r="CS31" i="4" s="1"/>
  <c r="AD31" i="4"/>
  <c r="AC31" i="4"/>
  <c r="W31" i="4"/>
  <c r="R31" i="4"/>
  <c r="D31" i="4"/>
  <c r="EA30" i="4"/>
  <c r="DZ30" i="4"/>
  <c r="DY30" i="4"/>
  <c r="DQ30" i="4"/>
  <c r="DT30" i="4" s="1"/>
  <c r="DP30" i="4"/>
  <c r="DV30" i="4" s="1"/>
  <c r="DO30" i="4"/>
  <c r="DN30" i="4"/>
  <c r="DM30" i="4"/>
  <c r="DL30" i="4"/>
  <c r="DF30" i="4"/>
  <c r="DE30" i="4"/>
  <c r="DD30" i="4"/>
  <c r="DA30" i="4"/>
  <c r="CW30" i="4"/>
  <c r="CV30" i="4"/>
  <c r="CU30" i="4"/>
  <c r="CT30" i="4"/>
  <c r="CS30" i="4"/>
  <c r="CO30" i="4"/>
  <c r="CN30" i="4"/>
  <c r="CM30" i="4"/>
  <c r="CL30" i="4"/>
  <c r="CK30" i="4"/>
  <c r="CJ30" i="4"/>
  <c r="CI30" i="4"/>
  <c r="CH30" i="4"/>
  <c r="CG30" i="4"/>
  <c r="CF30" i="4"/>
  <c r="CD30" i="4"/>
  <c r="DG30" i="4" s="1"/>
  <c r="CB30" i="4"/>
  <c r="CA30" i="4"/>
  <c r="BZ30" i="4"/>
  <c r="BY30" i="4"/>
  <c r="CC30" i="4" s="1"/>
  <c r="BX30" i="4"/>
  <c r="BW30" i="4"/>
  <c r="BV30" i="4"/>
  <c r="BU30" i="4"/>
  <c r="BT30" i="4"/>
  <c r="BJ30" i="4"/>
  <c r="BC30" i="4"/>
  <c r="BB30" i="4"/>
  <c r="BA30" i="4"/>
  <c r="AW30" i="4"/>
  <c r="AL30" i="4"/>
  <c r="AK30" i="4"/>
  <c r="AD30" i="4"/>
  <c r="AC30" i="4"/>
  <c r="W30" i="4"/>
  <c r="R30" i="4"/>
  <c r="D30" i="4"/>
  <c r="DZ29" i="4"/>
  <c r="DY29" i="4"/>
  <c r="DV29" i="4"/>
  <c r="DQ29" i="4"/>
  <c r="DT29" i="4" s="1"/>
  <c r="DP29" i="4"/>
  <c r="DM29" i="4"/>
  <c r="DL29" i="4"/>
  <c r="DF29" i="4"/>
  <c r="DE29" i="4"/>
  <c r="DD29" i="4"/>
  <c r="DA29" i="4"/>
  <c r="CM29" i="4"/>
  <c r="CB29" i="4"/>
  <c r="CA29" i="4"/>
  <c r="BZ29" i="4"/>
  <c r="CD29" i="4" s="1"/>
  <c r="DG29" i="4" s="1"/>
  <c r="BY29" i="4"/>
  <c r="CC29" i="4" s="1"/>
  <c r="BX29" i="4"/>
  <c r="BW29" i="4"/>
  <c r="BV29" i="4"/>
  <c r="BU29" i="4"/>
  <c r="BT29" i="4"/>
  <c r="BJ29" i="4"/>
  <c r="BC29" i="4"/>
  <c r="BB29" i="4"/>
  <c r="BA29" i="4"/>
  <c r="AW29" i="4"/>
  <c r="AL29" i="4"/>
  <c r="AK29" i="4"/>
  <c r="AF29" i="4"/>
  <c r="AC29" i="4"/>
  <c r="AD29" i="4" s="1"/>
  <c r="W29" i="4"/>
  <c r="R29" i="4"/>
  <c r="D29" i="4"/>
  <c r="DZ28" i="4"/>
  <c r="DY28" i="4"/>
  <c r="DQ28" i="4"/>
  <c r="DT28" i="4" s="1"/>
  <c r="DP28" i="4"/>
  <c r="DV28" i="4" s="1"/>
  <c r="DM28" i="4"/>
  <c r="DL28" i="4"/>
  <c r="DF28" i="4"/>
  <c r="DE28" i="4"/>
  <c r="DD28" i="4"/>
  <c r="DA28" i="4"/>
  <c r="CM28" i="4"/>
  <c r="CB28" i="4"/>
  <c r="CA28" i="4"/>
  <c r="BZ28" i="4"/>
  <c r="CD28" i="4" s="1"/>
  <c r="BY28" i="4"/>
  <c r="CC28" i="4" s="1"/>
  <c r="BX28" i="4"/>
  <c r="BW28" i="4"/>
  <c r="BV28" i="4"/>
  <c r="BU28" i="4"/>
  <c r="BT28" i="4"/>
  <c r="BJ28" i="4"/>
  <c r="BC28" i="4"/>
  <c r="BB28" i="4"/>
  <c r="BA28" i="4"/>
  <c r="AW28" i="4"/>
  <c r="AL28" i="4"/>
  <c r="AK28" i="4"/>
  <c r="AF28" i="4"/>
  <c r="CT28" i="4" s="1"/>
  <c r="AD28" i="4"/>
  <c r="AC28" i="4"/>
  <c r="W28" i="4"/>
  <c r="R28" i="4"/>
  <c r="D28" i="4"/>
  <c r="DZ27" i="4"/>
  <c r="DY27" i="4"/>
  <c r="DV27" i="4"/>
  <c r="DQ27" i="4"/>
  <c r="DT27" i="4" s="1"/>
  <c r="DP27" i="4"/>
  <c r="DM27" i="4"/>
  <c r="DL27" i="4"/>
  <c r="DF27" i="4"/>
  <c r="DE27" i="4"/>
  <c r="DD27" i="4"/>
  <c r="DA27" i="4"/>
  <c r="CM27" i="4"/>
  <c r="CB27" i="4"/>
  <c r="CA27" i="4"/>
  <c r="BZ27" i="4"/>
  <c r="CD27" i="4" s="1"/>
  <c r="DG27" i="4" s="1"/>
  <c r="BY27" i="4"/>
  <c r="CC27" i="4" s="1"/>
  <c r="BX27" i="4"/>
  <c r="BW27" i="4"/>
  <c r="BV27" i="4"/>
  <c r="BU27" i="4"/>
  <c r="BT27" i="4"/>
  <c r="BJ27" i="4"/>
  <c r="BC27" i="4"/>
  <c r="BB27" i="4"/>
  <c r="BA27" i="4"/>
  <c r="AW27" i="4"/>
  <c r="AL27" i="4"/>
  <c r="AK27" i="4"/>
  <c r="AF27" i="4"/>
  <c r="CS27" i="4" s="1"/>
  <c r="AC27" i="4"/>
  <c r="AD27" i="4" s="1"/>
  <c r="W27" i="4"/>
  <c r="R27" i="4"/>
  <c r="D27" i="4"/>
  <c r="EA26" i="4"/>
  <c r="DZ26" i="4"/>
  <c r="DY26" i="4"/>
  <c r="DT26" i="4"/>
  <c r="DQ26" i="4"/>
  <c r="DP26" i="4"/>
  <c r="DV26" i="4" s="1"/>
  <c r="DO26" i="4"/>
  <c r="DN26" i="4"/>
  <c r="DM26" i="4"/>
  <c r="DL26" i="4"/>
  <c r="DF26" i="4"/>
  <c r="DE26" i="4"/>
  <c r="DD26" i="4"/>
  <c r="DA26" i="4"/>
  <c r="CW26" i="4"/>
  <c r="CV26" i="4"/>
  <c r="CU26" i="4"/>
  <c r="CT26" i="4"/>
  <c r="CS26" i="4"/>
  <c r="CO26" i="4"/>
  <c r="CN26" i="4"/>
  <c r="CM26" i="4"/>
  <c r="CL26" i="4"/>
  <c r="CK26" i="4"/>
  <c r="CJ26" i="4"/>
  <c r="CI26" i="4"/>
  <c r="CH26" i="4"/>
  <c r="CG26" i="4"/>
  <c r="CF26" i="4"/>
  <c r="CB26" i="4"/>
  <c r="CA26" i="4"/>
  <c r="BZ26" i="4"/>
  <c r="CD26" i="4" s="1"/>
  <c r="BY26" i="4"/>
  <c r="CC26" i="4" s="1"/>
  <c r="BX26" i="4"/>
  <c r="BW26" i="4"/>
  <c r="BV26" i="4"/>
  <c r="BU26" i="4"/>
  <c r="BT26" i="4"/>
  <c r="BJ26" i="4"/>
  <c r="BC26" i="4"/>
  <c r="BB26" i="4"/>
  <c r="BA26" i="4"/>
  <c r="AW26" i="4"/>
  <c r="AL26" i="4"/>
  <c r="AK26" i="4"/>
  <c r="AC26" i="4"/>
  <c r="AD26" i="4" s="1"/>
  <c r="W26" i="4"/>
  <c r="R26" i="4"/>
  <c r="D26" i="4"/>
  <c r="EA25" i="4"/>
  <c r="DZ25" i="4"/>
  <c r="DY25" i="4"/>
  <c r="DT25" i="4"/>
  <c r="DN25" i="4"/>
  <c r="DL25" i="4"/>
  <c r="DG25" i="4"/>
  <c r="DF25" i="4"/>
  <c r="DE25" i="4"/>
  <c r="DD25" i="4"/>
  <c r="DA25" i="4"/>
  <c r="CW25" i="4"/>
  <c r="CV25" i="4"/>
  <c r="CU25" i="4"/>
  <c r="CT25" i="4"/>
  <c r="CS25" i="4"/>
  <c r="CO25" i="4"/>
  <c r="CN25" i="4"/>
  <c r="CM25" i="4"/>
  <c r="CL25" i="4"/>
  <c r="CK25" i="4"/>
  <c r="CJ25" i="4"/>
  <c r="CI25" i="4"/>
  <c r="CH25" i="4"/>
  <c r="CG25" i="4"/>
  <c r="CF25" i="4"/>
  <c r="CB25" i="4"/>
  <c r="CA25" i="4"/>
  <c r="BZ25" i="4"/>
  <c r="CD25" i="4" s="1"/>
  <c r="BY25" i="4"/>
  <c r="CC25" i="4" s="1"/>
  <c r="BX25" i="4"/>
  <c r="BW25" i="4"/>
  <c r="BV25" i="4"/>
  <c r="BU25" i="4"/>
  <c r="BT25" i="4"/>
  <c r="BJ25" i="4"/>
  <c r="BC25" i="4"/>
  <c r="BB25" i="4"/>
  <c r="BA25" i="4"/>
  <c r="AW25" i="4"/>
  <c r="AL25" i="4"/>
  <c r="AK25" i="4"/>
  <c r="AC25" i="4"/>
  <c r="AD25" i="4" s="1"/>
  <c r="W25" i="4"/>
  <c r="R25" i="4"/>
  <c r="D25" i="4"/>
  <c r="DZ24" i="4"/>
  <c r="DY24" i="4"/>
  <c r="DV24" i="4"/>
  <c r="DQ24" i="4"/>
  <c r="DT24" i="4" s="1"/>
  <c r="DP24" i="4"/>
  <c r="DM24" i="4"/>
  <c r="DL24" i="4"/>
  <c r="DF24" i="4"/>
  <c r="DG24" i="4" s="1"/>
  <c r="DE24" i="4"/>
  <c r="DD24" i="4"/>
  <c r="DA24" i="4"/>
  <c r="CM24" i="4"/>
  <c r="CB24" i="4"/>
  <c r="CA24" i="4"/>
  <c r="BZ24" i="4"/>
  <c r="CD24" i="4" s="1"/>
  <c r="BY24" i="4"/>
  <c r="CC24" i="4" s="1"/>
  <c r="BX24" i="4"/>
  <c r="BW24" i="4"/>
  <c r="BV24" i="4"/>
  <c r="BU24" i="4"/>
  <c r="BT24" i="4"/>
  <c r="BJ24" i="4"/>
  <c r="BC24" i="4"/>
  <c r="BB24" i="4"/>
  <c r="BA24" i="4"/>
  <c r="AW24" i="4"/>
  <c r="AL24" i="4"/>
  <c r="AK24" i="4"/>
  <c r="AF24" i="4"/>
  <c r="CN24" i="4" s="1"/>
  <c r="AC24" i="4"/>
  <c r="AD24" i="4" s="1"/>
  <c r="W24" i="4"/>
  <c r="R24" i="4"/>
  <c r="D24" i="4"/>
  <c r="DZ23" i="4"/>
  <c r="DY23" i="4"/>
  <c r="DL23" i="4"/>
  <c r="DF23" i="4"/>
  <c r="DE23" i="4"/>
  <c r="DD23" i="4"/>
  <c r="DA23" i="4"/>
  <c r="CM23" i="4"/>
  <c r="CB23" i="4"/>
  <c r="CA23" i="4"/>
  <c r="BZ23" i="4"/>
  <c r="CD23" i="4" s="1"/>
  <c r="BY23" i="4"/>
  <c r="CC23" i="4" s="1"/>
  <c r="BX23" i="4"/>
  <c r="BW23" i="4"/>
  <c r="BC23" i="4"/>
  <c r="BB23" i="4"/>
  <c r="BA23" i="4"/>
  <c r="AW23" i="4"/>
  <c r="AL23" i="4"/>
  <c r="AK23" i="4"/>
  <c r="AF23" i="4"/>
  <c r="CO23" i="4" s="1"/>
  <c r="AC23" i="4"/>
  <c r="AD23" i="4" s="1"/>
  <c r="W23" i="4"/>
  <c r="R23" i="4"/>
  <c r="D23" i="4"/>
  <c r="DZ22" i="4"/>
  <c r="DY22" i="4"/>
  <c r="DL22" i="4"/>
  <c r="DF22" i="4"/>
  <c r="DE22" i="4"/>
  <c r="DD22" i="4"/>
  <c r="DA22" i="4"/>
  <c r="CM22" i="4"/>
  <c r="CD22" i="4"/>
  <c r="DG22" i="4" s="1"/>
  <c r="CC22" i="4"/>
  <c r="CB22" i="4"/>
  <c r="CA22" i="4"/>
  <c r="BZ22" i="4"/>
  <c r="BY22" i="4"/>
  <c r="BX22" i="4"/>
  <c r="BW22" i="4"/>
  <c r="BC22" i="4"/>
  <c r="BB22" i="4"/>
  <c r="BA22" i="4"/>
  <c r="AW22" i="4"/>
  <c r="AL22" i="4"/>
  <c r="AK22" i="4"/>
  <c r="AF22" i="4"/>
  <c r="CU22" i="4" s="1"/>
  <c r="AC22" i="4"/>
  <c r="AD22" i="4" s="1"/>
  <c r="W22" i="4"/>
  <c r="R22" i="4"/>
  <c r="D22" i="4"/>
  <c r="DZ21" i="4"/>
  <c r="DY21" i="4"/>
  <c r="DQ21" i="4"/>
  <c r="DT21" i="4" s="1"/>
  <c r="DP21" i="4"/>
  <c r="DV21" i="4" s="1"/>
  <c r="DM21" i="4"/>
  <c r="DL21" i="4"/>
  <c r="DF21" i="4"/>
  <c r="DG21" i="4" s="1"/>
  <c r="DE21" i="4"/>
  <c r="DD21" i="4"/>
  <c r="DA21" i="4"/>
  <c r="CM21" i="4"/>
  <c r="CD21" i="4"/>
  <c r="CB21" i="4"/>
  <c r="CA21" i="4"/>
  <c r="BZ21" i="4"/>
  <c r="BY21" i="4"/>
  <c r="CC21" i="4" s="1"/>
  <c r="BX21" i="4"/>
  <c r="BW21" i="4"/>
  <c r="BV21" i="4"/>
  <c r="BU21" i="4"/>
  <c r="BT21" i="4"/>
  <c r="BJ21" i="4"/>
  <c r="BC21" i="4"/>
  <c r="BB21" i="4"/>
  <c r="BA21" i="4"/>
  <c r="AW21" i="4"/>
  <c r="AL21" i="4"/>
  <c r="AK21" i="4"/>
  <c r="AF21" i="4"/>
  <c r="DO21" i="4" s="1"/>
  <c r="AD21" i="4"/>
  <c r="AC21" i="4"/>
  <c r="W21" i="4"/>
  <c r="R21" i="4"/>
  <c r="D21" i="4"/>
  <c r="DZ20" i="4"/>
  <c r="DY20" i="4"/>
  <c r="DL20" i="4"/>
  <c r="DF20" i="4"/>
  <c r="DG20" i="4" s="1"/>
  <c r="DE20" i="4"/>
  <c r="DD20" i="4"/>
  <c r="DA20" i="4"/>
  <c r="CM20" i="4"/>
  <c r="CD20" i="4"/>
  <c r="CB20" i="4"/>
  <c r="CA20" i="4"/>
  <c r="BZ20" i="4"/>
  <c r="BY20" i="4"/>
  <c r="CC20" i="4" s="1"/>
  <c r="BX20" i="4"/>
  <c r="BW20" i="4"/>
  <c r="BC20" i="4"/>
  <c r="BB20" i="4"/>
  <c r="BA20" i="4"/>
  <c r="AW20" i="4"/>
  <c r="AL20" i="4"/>
  <c r="AK20" i="4"/>
  <c r="AF20" i="4"/>
  <c r="EA20" i="4" s="1"/>
  <c r="AD20" i="4"/>
  <c r="AC20" i="4"/>
  <c r="W20" i="4"/>
  <c r="R20" i="4"/>
  <c r="D20" i="4"/>
  <c r="DZ19" i="4"/>
  <c r="DY19" i="4"/>
  <c r="DV19" i="4"/>
  <c r="DT19" i="4"/>
  <c r="DQ19" i="4"/>
  <c r="DP19" i="4"/>
  <c r="DM19" i="4"/>
  <c r="DL19" i="4"/>
  <c r="DF19" i="4"/>
  <c r="DE19" i="4"/>
  <c r="DD19" i="4"/>
  <c r="DA19" i="4"/>
  <c r="CM19" i="4"/>
  <c r="CB19" i="4"/>
  <c r="CA19" i="4"/>
  <c r="BZ19" i="4"/>
  <c r="CD19" i="4" s="1"/>
  <c r="DG19" i="4" s="1"/>
  <c r="BY19" i="4"/>
  <c r="CC19" i="4" s="1"/>
  <c r="BX19" i="4"/>
  <c r="BW19" i="4"/>
  <c r="BV19" i="4"/>
  <c r="BU19" i="4"/>
  <c r="BT19" i="4"/>
  <c r="BJ19" i="4"/>
  <c r="BC19" i="4"/>
  <c r="BB19" i="4"/>
  <c r="BA19" i="4"/>
  <c r="AW19" i="4"/>
  <c r="AL19" i="4"/>
  <c r="AK19" i="4"/>
  <c r="AF19" i="4"/>
  <c r="CS19" i="4" s="1"/>
  <c r="AC19" i="4"/>
  <c r="AD19" i="4" s="1"/>
  <c r="W19" i="4"/>
  <c r="R19" i="4"/>
  <c r="D19" i="4"/>
  <c r="EA18" i="4"/>
  <c r="DZ18" i="4"/>
  <c r="DY18" i="4"/>
  <c r="DL18" i="4"/>
  <c r="DG18" i="4"/>
  <c r="DF18" i="4"/>
  <c r="DE18" i="4"/>
  <c r="DD18" i="4"/>
  <c r="DA18" i="4"/>
  <c r="CW18" i="4"/>
  <c r="CV18" i="4"/>
  <c r="CU18" i="4"/>
  <c r="CT18" i="4"/>
  <c r="CS18" i="4"/>
  <c r="CO18" i="4"/>
  <c r="CN18" i="4"/>
  <c r="CM18" i="4"/>
  <c r="CL18" i="4"/>
  <c r="CK18" i="4"/>
  <c r="CJ18" i="4"/>
  <c r="CI18" i="4"/>
  <c r="CH18" i="4"/>
  <c r="CG18" i="4"/>
  <c r="CF18" i="4"/>
  <c r="CB18" i="4"/>
  <c r="CA18" i="4"/>
  <c r="BZ18" i="4"/>
  <c r="CD18" i="4" s="1"/>
  <c r="BY18" i="4"/>
  <c r="CC18" i="4" s="1"/>
  <c r="BX18" i="4"/>
  <c r="BW18" i="4"/>
  <c r="BC18" i="4"/>
  <c r="BB18" i="4"/>
  <c r="BA18" i="4"/>
  <c r="AW18" i="4"/>
  <c r="AL18" i="4"/>
  <c r="AK18" i="4"/>
  <c r="AC18" i="4"/>
  <c r="AD18" i="4" s="1"/>
  <c r="W18" i="4"/>
  <c r="R18" i="4"/>
  <c r="D18" i="4"/>
  <c r="DZ17" i="4"/>
  <c r="DY17" i="4"/>
  <c r="DL17" i="4"/>
  <c r="DF17" i="4"/>
  <c r="DG17" i="4" s="1"/>
  <c r="DE17" i="4"/>
  <c r="DD17" i="4"/>
  <c r="DA17" i="4"/>
  <c r="CM17" i="4"/>
  <c r="CD17" i="4"/>
  <c r="CC17" i="4"/>
  <c r="CB17" i="4"/>
  <c r="CA17" i="4"/>
  <c r="BZ17" i="4"/>
  <c r="BY17" i="4"/>
  <c r="BX17" i="4"/>
  <c r="BW17" i="4"/>
  <c r="BC17" i="4"/>
  <c r="BB17" i="4"/>
  <c r="BA17" i="4"/>
  <c r="AW17" i="4"/>
  <c r="AL17" i="4"/>
  <c r="AK17" i="4"/>
  <c r="AF17" i="4"/>
  <c r="CU17" i="4" s="1"/>
  <c r="AC17" i="4"/>
  <c r="AD17" i="4" s="1"/>
  <c r="W17" i="4"/>
  <c r="R17" i="4"/>
  <c r="D17" i="4"/>
  <c r="DZ16" i="4"/>
  <c r="DY16" i="4"/>
  <c r="DQ16" i="4"/>
  <c r="DT16" i="4" s="1"/>
  <c r="DP16" i="4"/>
  <c r="DV16" i="4" s="1"/>
  <c r="DM16" i="4"/>
  <c r="DL16" i="4"/>
  <c r="DF16" i="4"/>
  <c r="DE16" i="4"/>
  <c r="DD16" i="4"/>
  <c r="DA16" i="4"/>
  <c r="CM16" i="4"/>
  <c r="CB16" i="4"/>
  <c r="CA16" i="4"/>
  <c r="BZ16" i="4"/>
  <c r="CD16" i="4" s="1"/>
  <c r="BY16" i="4"/>
  <c r="CC16" i="4" s="1"/>
  <c r="BX16" i="4"/>
  <c r="BW16" i="4"/>
  <c r="BV16" i="4"/>
  <c r="BU16" i="4"/>
  <c r="BT16" i="4"/>
  <c r="BJ16" i="4"/>
  <c r="BC16" i="4"/>
  <c r="BB16" i="4"/>
  <c r="BA16" i="4"/>
  <c r="AW16" i="4"/>
  <c r="AL16" i="4"/>
  <c r="AK16" i="4"/>
  <c r="AF16" i="4"/>
  <c r="CN16" i="4" s="1"/>
  <c r="AC16" i="4"/>
  <c r="AD16" i="4" s="1"/>
  <c r="W16" i="4"/>
  <c r="R16" i="4"/>
  <c r="D16" i="4"/>
  <c r="DZ15" i="4"/>
  <c r="DY15" i="4"/>
  <c r="DQ15" i="4"/>
  <c r="DT15" i="4" s="1"/>
  <c r="DP15" i="4"/>
  <c r="DV15" i="4" s="1"/>
  <c r="DM15" i="4"/>
  <c r="DL15" i="4"/>
  <c r="DF15" i="4"/>
  <c r="DG15" i="4" s="1"/>
  <c r="DE15" i="4"/>
  <c r="DD15" i="4"/>
  <c r="DA15" i="4"/>
  <c r="CM15" i="4"/>
  <c r="CD15" i="4"/>
  <c r="CB15" i="4"/>
  <c r="CA15" i="4"/>
  <c r="BZ15" i="4"/>
  <c r="BY15" i="4"/>
  <c r="CC15" i="4" s="1"/>
  <c r="BX15" i="4"/>
  <c r="BW15" i="4"/>
  <c r="BV15" i="4"/>
  <c r="BU15" i="4"/>
  <c r="BT15" i="4"/>
  <c r="BJ15" i="4"/>
  <c r="BC15" i="4"/>
  <c r="BB15" i="4"/>
  <c r="BA15" i="4"/>
  <c r="AW15" i="4"/>
  <c r="AL15" i="4"/>
  <c r="AK15" i="4"/>
  <c r="AF15" i="4"/>
  <c r="DO15" i="4" s="1"/>
  <c r="AD15" i="4"/>
  <c r="AC15" i="4"/>
  <c r="W15" i="4"/>
  <c r="R15" i="4"/>
  <c r="D15" i="4"/>
  <c r="DZ14" i="4"/>
  <c r="DY14" i="4"/>
  <c r="DL14" i="4"/>
  <c r="DF14" i="4"/>
  <c r="DG14" i="4" s="1"/>
  <c r="DE14" i="4"/>
  <c r="DD14" i="4"/>
  <c r="DA14" i="4"/>
  <c r="CM14" i="4"/>
  <c r="CD14" i="4"/>
  <c r="CB14" i="4"/>
  <c r="CA14" i="4"/>
  <c r="BZ14" i="4"/>
  <c r="BY14" i="4"/>
  <c r="CC14" i="4" s="1"/>
  <c r="BX14" i="4"/>
  <c r="BW14" i="4"/>
  <c r="BC14" i="4"/>
  <c r="BB14" i="4"/>
  <c r="BA14" i="4"/>
  <c r="AW14" i="4"/>
  <c r="AL14" i="4"/>
  <c r="AK14" i="4"/>
  <c r="AF14" i="4"/>
  <c r="EA14" i="4" s="1"/>
  <c r="AD14" i="4"/>
  <c r="AC14" i="4"/>
  <c r="W14" i="4"/>
  <c r="R14" i="4"/>
  <c r="D14" i="4"/>
  <c r="DZ13" i="4"/>
  <c r="DY13" i="4"/>
  <c r="DL13" i="4"/>
  <c r="DF13" i="4"/>
  <c r="DE13" i="4"/>
  <c r="DD13" i="4"/>
  <c r="DA13" i="4"/>
  <c r="CM13" i="4"/>
  <c r="CC13" i="4"/>
  <c r="CB13" i="4"/>
  <c r="CA13" i="4"/>
  <c r="BZ13" i="4"/>
  <c r="CD13" i="4" s="1"/>
  <c r="DG13" i="4" s="1"/>
  <c r="BY13" i="4"/>
  <c r="BX13" i="4"/>
  <c r="BW13" i="4"/>
  <c r="BC13" i="4"/>
  <c r="BB13" i="4"/>
  <c r="BA13" i="4"/>
  <c r="AW13" i="4"/>
  <c r="AL13" i="4"/>
  <c r="AK13" i="4"/>
  <c r="AF13" i="4"/>
  <c r="CS13" i="4" s="1"/>
  <c r="AD13" i="4"/>
  <c r="AC13" i="4"/>
  <c r="W13" i="4"/>
  <c r="R13" i="4"/>
  <c r="D13" i="4"/>
  <c r="EA12" i="4"/>
  <c r="DZ12" i="4"/>
  <c r="DY12" i="4"/>
  <c r="DQ12" i="4"/>
  <c r="DT12" i="4" s="1"/>
  <c r="DP12" i="4"/>
  <c r="DV12" i="4" s="1"/>
  <c r="DO12" i="4"/>
  <c r="DN12" i="4"/>
  <c r="DM12" i="4"/>
  <c r="DL12" i="4"/>
  <c r="DF12" i="4"/>
  <c r="DE12" i="4"/>
  <c r="DD12" i="4"/>
  <c r="DA12" i="4"/>
  <c r="CW12" i="4"/>
  <c r="CV12" i="4"/>
  <c r="CU12" i="4"/>
  <c r="CT12" i="4"/>
  <c r="CS12" i="4"/>
  <c r="CO12" i="4"/>
  <c r="CN12" i="4"/>
  <c r="CM12" i="4"/>
  <c r="CL12" i="4"/>
  <c r="CK12" i="4"/>
  <c r="CJ12" i="4"/>
  <c r="CI12" i="4"/>
  <c r="CH12" i="4"/>
  <c r="CG12" i="4"/>
  <c r="CF12" i="4"/>
  <c r="CD12" i="4"/>
  <c r="DG12" i="4" s="1"/>
  <c r="CC12" i="4"/>
  <c r="CB12" i="4"/>
  <c r="CA12" i="4"/>
  <c r="BZ12" i="4"/>
  <c r="BY12" i="4"/>
  <c r="BX12" i="4"/>
  <c r="BW12" i="4"/>
  <c r="BV12" i="4"/>
  <c r="BU12" i="4"/>
  <c r="BT12" i="4"/>
  <c r="BJ12" i="4"/>
  <c r="BC12" i="4"/>
  <c r="BB12" i="4"/>
  <c r="BA12" i="4"/>
  <c r="AW12" i="4"/>
  <c r="AL12" i="4"/>
  <c r="AK12" i="4"/>
  <c r="AC12" i="4"/>
  <c r="AD12" i="4" s="1"/>
  <c r="W12" i="4"/>
  <c r="R12" i="4"/>
  <c r="D12" i="4"/>
  <c r="DZ11" i="4"/>
  <c r="DY11" i="4"/>
  <c r="DL11" i="4"/>
  <c r="DF11" i="4"/>
  <c r="DG11" i="4" s="1"/>
  <c r="DE11" i="4"/>
  <c r="DD11" i="4"/>
  <c r="DA11" i="4"/>
  <c r="CM11" i="4"/>
  <c r="CD11" i="4"/>
  <c r="CC11" i="4"/>
  <c r="CB11" i="4"/>
  <c r="CA11" i="4"/>
  <c r="BZ11" i="4"/>
  <c r="BY11" i="4"/>
  <c r="BX11" i="4"/>
  <c r="BW11" i="4"/>
  <c r="BC11" i="4"/>
  <c r="BB11" i="4"/>
  <c r="BA11" i="4"/>
  <c r="AW11" i="4"/>
  <c r="AL11" i="4"/>
  <c r="AK11" i="4"/>
  <c r="AF11" i="4"/>
  <c r="CU11" i="4" s="1"/>
  <c r="AC11" i="4"/>
  <c r="AD11" i="4" s="1"/>
  <c r="W11" i="4"/>
  <c r="R11" i="4"/>
  <c r="D11" i="4"/>
  <c r="DZ10" i="4"/>
  <c r="DY10" i="4"/>
  <c r="DL10" i="4"/>
  <c r="DF10" i="4"/>
  <c r="DE10" i="4"/>
  <c r="DD10" i="4"/>
  <c r="DA10" i="4"/>
  <c r="CM10" i="4"/>
  <c r="CB10" i="4"/>
  <c r="CA10" i="4"/>
  <c r="BZ10" i="4"/>
  <c r="CD10" i="4" s="1"/>
  <c r="DG10" i="4" s="1"/>
  <c r="BY10" i="4"/>
  <c r="CC10" i="4" s="1"/>
  <c r="BX10" i="4"/>
  <c r="BW10" i="4"/>
  <c r="BV10" i="4"/>
  <c r="BU10" i="4"/>
  <c r="BT10" i="4"/>
  <c r="BJ10" i="4"/>
  <c r="BC10" i="4"/>
  <c r="BB10" i="4"/>
  <c r="BA10" i="4"/>
  <c r="AW10" i="4"/>
  <c r="AL10" i="4"/>
  <c r="AK10" i="4"/>
  <c r="AF10" i="4"/>
  <c r="CO10" i="4" s="1"/>
  <c r="AC10" i="4"/>
  <c r="AD10" i="4" s="1"/>
  <c r="W10" i="4"/>
  <c r="R10" i="4"/>
  <c r="D10" i="4"/>
  <c r="DZ9" i="4"/>
  <c r="DY9" i="4"/>
  <c r="DL9" i="4"/>
  <c r="DL40" i="4" s="1"/>
  <c r="DG9" i="4"/>
  <c r="DF9" i="4"/>
  <c r="DE9" i="4"/>
  <c r="DD9" i="4"/>
  <c r="DA9" i="4"/>
  <c r="CM9" i="4"/>
  <c r="CI9" i="4"/>
  <c r="CB9" i="4"/>
  <c r="CA9" i="4"/>
  <c r="BZ9" i="4"/>
  <c r="CD9" i="4" s="1"/>
  <c r="BY9" i="4"/>
  <c r="CC9" i="4" s="1"/>
  <c r="BX9" i="4"/>
  <c r="BW9" i="4"/>
  <c r="BC9" i="4"/>
  <c r="BB9" i="4"/>
  <c r="BA9" i="4"/>
  <c r="AW9" i="4"/>
  <c r="AL9" i="4"/>
  <c r="AK9" i="4"/>
  <c r="AF9" i="4"/>
  <c r="CO9" i="4" s="1"/>
  <c r="AC9" i="4"/>
  <c r="AD9" i="4" s="1"/>
  <c r="W9" i="4"/>
  <c r="R9" i="4"/>
  <c r="D9" i="4"/>
  <c r="DZ8" i="4"/>
  <c r="DY8" i="4"/>
  <c r="DL8" i="4"/>
  <c r="DF8" i="4"/>
  <c r="DG8" i="4" s="1"/>
  <c r="DE8" i="4"/>
  <c r="DD8" i="4"/>
  <c r="DA8" i="4"/>
  <c r="CM8" i="4"/>
  <c r="CD8" i="4"/>
  <c r="CB8" i="4"/>
  <c r="CA8" i="4"/>
  <c r="BZ8" i="4"/>
  <c r="BY8" i="4"/>
  <c r="CC8" i="4" s="1"/>
  <c r="BX8" i="4"/>
  <c r="BW8" i="4"/>
  <c r="BV8" i="4"/>
  <c r="BU8" i="4"/>
  <c r="BT8" i="4"/>
  <c r="BJ8" i="4"/>
  <c r="BC8" i="4"/>
  <c r="BB8" i="4"/>
  <c r="BA8" i="4"/>
  <c r="AW8" i="4"/>
  <c r="AL8" i="4"/>
  <c r="AK8" i="4"/>
  <c r="AF8" i="4"/>
  <c r="CW8" i="4" s="1"/>
  <c r="AD8" i="4"/>
  <c r="AC8" i="4"/>
  <c r="W8" i="4"/>
  <c r="R8" i="4"/>
  <c r="D8" i="4"/>
  <c r="DZ7" i="4"/>
  <c r="DY7" i="4"/>
  <c r="DQ7" i="4"/>
  <c r="DT7" i="4" s="1"/>
  <c r="DP7" i="4"/>
  <c r="DV7" i="4" s="1"/>
  <c r="DM7" i="4"/>
  <c r="DL7" i="4"/>
  <c r="DF7" i="4"/>
  <c r="DE7" i="4"/>
  <c r="DD7" i="4"/>
  <c r="DA7" i="4"/>
  <c r="CM7" i="4"/>
  <c r="CD7" i="4"/>
  <c r="DG7" i="4" s="1"/>
  <c r="CC7" i="4"/>
  <c r="CB7" i="4"/>
  <c r="CA7" i="4"/>
  <c r="BZ7" i="4"/>
  <c r="BY7" i="4"/>
  <c r="BX7" i="4"/>
  <c r="BW7" i="4"/>
  <c r="BV7" i="4"/>
  <c r="BU7" i="4"/>
  <c r="BT7" i="4"/>
  <c r="BJ7" i="4"/>
  <c r="BC7" i="4"/>
  <c r="BB7" i="4"/>
  <c r="BA7" i="4"/>
  <c r="AW7" i="4"/>
  <c r="AL7" i="4"/>
  <c r="AK7" i="4"/>
  <c r="AF7" i="4"/>
  <c r="EA7" i="4" s="1"/>
  <c r="AC7" i="4"/>
  <c r="AD7" i="4" s="1"/>
  <c r="W7" i="4"/>
  <c r="R7" i="4"/>
  <c r="D7" i="4"/>
  <c r="DZ6" i="4"/>
  <c r="DY6" i="4"/>
  <c r="DV6" i="4"/>
  <c r="DT6" i="4"/>
  <c r="DQ6" i="4"/>
  <c r="DP6" i="4"/>
  <c r="DM6" i="4"/>
  <c r="DL6" i="4"/>
  <c r="DF6" i="4"/>
  <c r="DE6" i="4"/>
  <c r="DD6" i="4"/>
  <c r="DA6" i="4"/>
  <c r="CM6" i="4"/>
  <c r="CD6" i="4"/>
  <c r="CC6" i="4"/>
  <c r="CB6" i="4"/>
  <c r="CA6" i="4"/>
  <c r="BZ6" i="4"/>
  <c r="BY6" i="4"/>
  <c r="BX6" i="4"/>
  <c r="BW6" i="4"/>
  <c r="BV6" i="4"/>
  <c r="BU6" i="4"/>
  <c r="BT6" i="4"/>
  <c r="BJ6" i="4"/>
  <c r="BC6" i="4"/>
  <c r="BB6" i="4"/>
  <c r="BA6" i="4"/>
  <c r="AW6" i="4"/>
  <c r="AL6" i="4"/>
  <c r="AK6" i="4"/>
  <c r="AF6" i="4"/>
  <c r="EA6" i="4" s="1"/>
  <c r="AC6" i="4"/>
  <c r="AD6" i="4" s="1"/>
  <c r="W6" i="4"/>
  <c r="R6" i="4"/>
  <c r="D6" i="4"/>
  <c r="DZ5" i="4"/>
  <c r="DY5" i="4"/>
  <c r="DL5" i="4"/>
  <c r="DF5" i="4"/>
  <c r="DE5" i="4"/>
  <c r="DD5" i="4"/>
  <c r="DA5" i="4"/>
  <c r="CM5" i="4"/>
  <c r="CB5" i="4"/>
  <c r="CA5" i="4"/>
  <c r="BZ5" i="4"/>
  <c r="CD5" i="4" s="1"/>
  <c r="DG5" i="4" s="1"/>
  <c r="BY5" i="4"/>
  <c r="CC5" i="4" s="1"/>
  <c r="BX5" i="4"/>
  <c r="BW5" i="4"/>
  <c r="BV5" i="4"/>
  <c r="BU5" i="4"/>
  <c r="BT5" i="4"/>
  <c r="BJ5" i="4"/>
  <c r="BC5" i="4"/>
  <c r="BB5" i="4"/>
  <c r="BA5" i="4"/>
  <c r="AW5" i="4"/>
  <c r="AL5" i="4"/>
  <c r="AK5" i="4"/>
  <c r="AF5" i="4"/>
  <c r="CW5" i="4" s="1"/>
  <c r="AC5" i="4"/>
  <c r="AD5" i="4" s="1"/>
  <c r="W5" i="4"/>
  <c r="R5" i="4"/>
  <c r="D5" i="4"/>
  <c r="DZ4" i="4"/>
  <c r="DY4" i="4"/>
  <c r="DV4" i="4"/>
  <c r="DQ4" i="4"/>
  <c r="DT4" i="4" s="1"/>
  <c r="DP4" i="4"/>
  <c r="DM4" i="4"/>
  <c r="DL4" i="4"/>
  <c r="DF4" i="4"/>
  <c r="DG4" i="4" s="1"/>
  <c r="DE4" i="4"/>
  <c r="DD4" i="4"/>
  <c r="DA4" i="4"/>
  <c r="CM4" i="4"/>
  <c r="CB4" i="4"/>
  <c r="CA4" i="4"/>
  <c r="BZ4" i="4"/>
  <c r="CD4" i="4" s="1"/>
  <c r="BY4" i="4"/>
  <c r="CC4" i="4" s="1"/>
  <c r="BX4" i="4"/>
  <c r="BW4" i="4"/>
  <c r="BV4" i="4"/>
  <c r="BU4" i="4"/>
  <c r="BT4" i="4"/>
  <c r="BJ4" i="4"/>
  <c r="BC4" i="4"/>
  <c r="BB4" i="4"/>
  <c r="BA4" i="4"/>
  <c r="AW4" i="4"/>
  <c r="AL4" i="4"/>
  <c r="AK4" i="4"/>
  <c r="AF4" i="4"/>
  <c r="CN4" i="4" s="1"/>
  <c r="AD4" i="4"/>
  <c r="AC4" i="4"/>
  <c r="W4" i="4"/>
  <c r="R4" i="4"/>
  <c r="D4" i="4"/>
  <c r="DZ3" i="4"/>
  <c r="DY3" i="4"/>
  <c r="DQ3" i="4"/>
  <c r="DP3" i="4"/>
  <c r="DP39" i="4" s="1"/>
  <c r="DM3" i="4"/>
  <c r="DL3" i="4"/>
  <c r="DF3" i="4"/>
  <c r="DE3" i="4"/>
  <c r="DD3" i="4"/>
  <c r="DA3" i="4"/>
  <c r="CM3" i="4"/>
  <c r="CB3" i="4"/>
  <c r="CA3" i="4"/>
  <c r="BZ3" i="4"/>
  <c r="CD3" i="4" s="1"/>
  <c r="DG3" i="4" s="1"/>
  <c r="BY3" i="4"/>
  <c r="CC3" i="4" s="1"/>
  <c r="BX3" i="4"/>
  <c r="BW3" i="4"/>
  <c r="BV3" i="4"/>
  <c r="BU3" i="4"/>
  <c r="BT3" i="4"/>
  <c r="BJ3" i="4"/>
  <c r="BC3" i="4"/>
  <c r="BB3" i="4"/>
  <c r="BA3" i="4"/>
  <c r="AW3" i="4"/>
  <c r="AL3" i="4"/>
  <c r="AK3" i="4"/>
  <c r="AF3" i="4"/>
  <c r="DO3" i="4" s="1"/>
  <c r="AC3" i="4"/>
  <c r="AD3" i="4" s="1"/>
  <c r="W3" i="4"/>
  <c r="R3" i="4"/>
  <c r="D3" i="4"/>
  <c r="DZ2" i="4"/>
  <c r="DY2" i="4"/>
  <c r="DL2" i="4"/>
  <c r="DL39" i="4" s="1"/>
  <c r="DF2" i="4"/>
  <c r="DG2" i="4" s="1"/>
  <c r="DE2" i="4"/>
  <c r="DD2" i="4"/>
  <c r="DA2" i="4"/>
  <c r="CM2" i="4"/>
  <c r="CB2" i="4"/>
  <c r="CA2" i="4"/>
  <c r="BZ2" i="4"/>
  <c r="CD2" i="4" s="1"/>
  <c r="BY2" i="4"/>
  <c r="BX2" i="4"/>
  <c r="BX39" i="4" s="1"/>
  <c r="BW2" i="4"/>
  <c r="BV2" i="4"/>
  <c r="BU2" i="4"/>
  <c r="BT2" i="4"/>
  <c r="BJ2" i="4"/>
  <c r="BC2" i="4"/>
  <c r="BB2" i="4"/>
  <c r="BA2" i="4"/>
  <c r="AW2" i="4"/>
  <c r="AL2" i="4"/>
  <c r="AK2" i="4"/>
  <c r="AK39" i="4" s="1"/>
  <c r="AF2" i="4"/>
  <c r="EA2" i="4" s="1"/>
  <c r="AC2" i="4"/>
  <c r="AD2" i="4" s="1"/>
  <c r="W2" i="4"/>
  <c r="R2" i="4"/>
  <c r="R39" i="4" s="1"/>
  <c r="D2" i="4"/>
  <c r="CW17" i="4" l="1"/>
  <c r="EA17" i="4"/>
  <c r="CI17" i="4"/>
  <c r="CU10" i="4"/>
  <c r="CO15" i="4"/>
  <c r="CG16" i="4"/>
  <c r="CJ19" i="4"/>
  <c r="CF32" i="4"/>
  <c r="CO16" i="4"/>
  <c r="CS10" i="4"/>
  <c r="CH24" i="4"/>
  <c r="CJ32" i="4"/>
  <c r="CI33" i="4"/>
  <c r="CF8" i="4"/>
  <c r="CW11" i="4"/>
  <c r="EA11" i="4"/>
  <c r="CV22" i="4"/>
  <c r="CS24" i="4"/>
  <c r="CG8" i="4"/>
  <c r="CN33" i="4"/>
  <c r="CK11" i="4"/>
  <c r="CK13" i="4"/>
  <c r="CU31" i="4"/>
  <c r="CO4" i="4"/>
  <c r="CL17" i="4"/>
  <c r="CI19" i="4"/>
  <c r="CI24" i="4"/>
  <c r="CJ33" i="4"/>
  <c r="CL35" i="4"/>
  <c r="CH3" i="4"/>
  <c r="CT19" i="4"/>
  <c r="CG34" i="4"/>
  <c r="CI7" i="4"/>
  <c r="CF14" i="4"/>
  <c r="CI31" i="4"/>
  <c r="CV35" i="4"/>
  <c r="CN13" i="4"/>
  <c r="CO2" i="4"/>
  <c r="CS3" i="4"/>
  <c r="CG15" i="4"/>
  <c r="CN32" i="4"/>
  <c r="CO34" i="4"/>
  <c r="CF3" i="4"/>
  <c r="CU3" i="4"/>
  <c r="CI11" i="4"/>
  <c r="CN14" i="4"/>
  <c r="CT31" i="4"/>
  <c r="CU32" i="4"/>
  <c r="CF33" i="4"/>
  <c r="CS2" i="4"/>
  <c r="CG3" i="4"/>
  <c r="CT3" i="4"/>
  <c r="CS4" i="4"/>
  <c r="CF7" i="4"/>
  <c r="CJ8" i="4"/>
  <c r="CJ9" i="4"/>
  <c r="CT10" i="4"/>
  <c r="CL11" i="4"/>
  <c r="CF15" i="4"/>
  <c r="CK17" i="4"/>
  <c r="CF20" i="4"/>
  <c r="CO24" i="4"/>
  <c r="CU28" i="4"/>
  <c r="CF31" i="4"/>
  <c r="CW35" i="4"/>
  <c r="CT4" i="4"/>
  <c r="AF39" i="4"/>
  <c r="DN39" i="4" s="1"/>
  <c r="CG2" i="4"/>
  <c r="CU2" i="4"/>
  <c r="CI3" i="4"/>
  <c r="CG4" i="4"/>
  <c r="CU4" i="4"/>
  <c r="DO7" i="4"/>
  <c r="CN8" i="4"/>
  <c r="CS9" i="4"/>
  <c r="CN11" i="4"/>
  <c r="CT13" i="4"/>
  <c r="CJ15" i="4"/>
  <c r="CN20" i="4"/>
  <c r="CG21" i="4"/>
  <c r="CK22" i="4"/>
  <c r="CT24" i="4"/>
  <c r="CI27" i="4"/>
  <c r="CJ31" i="4"/>
  <c r="CT33" i="4"/>
  <c r="DO33" i="4"/>
  <c r="CH36" i="4"/>
  <c r="CH2" i="4"/>
  <c r="CJ3" i="4"/>
  <c r="CH4" i="4"/>
  <c r="CI5" i="4"/>
  <c r="CN7" i="4"/>
  <c r="CO8" i="4"/>
  <c r="CT9" i="4"/>
  <c r="CH10" i="4"/>
  <c r="CS11" i="4"/>
  <c r="CU13" i="4"/>
  <c r="CN17" i="4"/>
  <c r="CL22" i="4"/>
  <c r="CU33" i="4"/>
  <c r="CI2" i="4"/>
  <c r="CI4" i="4"/>
  <c r="CU8" i="4"/>
  <c r="EA8" i="4"/>
  <c r="CU9" i="4"/>
  <c r="CI10" i="4"/>
  <c r="CF11" i="4"/>
  <c r="CT11" i="4"/>
  <c r="CF13" i="4"/>
  <c r="CV13" i="4"/>
  <c r="CN15" i="4"/>
  <c r="CS17" i="4"/>
  <c r="CN21" i="4"/>
  <c r="CG24" i="4"/>
  <c r="CT27" i="4"/>
  <c r="CN31" i="4"/>
  <c r="CK35" i="4"/>
  <c r="CS36" i="4"/>
  <c r="CT2" i="4"/>
  <c r="CF21" i="4"/>
  <c r="CJ2" i="4"/>
  <c r="CN3" i="4"/>
  <c r="CJ4" i="4"/>
  <c r="CU5" i="4"/>
  <c r="EA9" i="4"/>
  <c r="CJ10" i="4"/>
  <c r="CH11" i="4"/>
  <c r="CV11" i="4"/>
  <c r="CI13" i="4"/>
  <c r="CF17" i="4"/>
  <c r="CT17" i="4"/>
  <c r="CO3" i="4"/>
  <c r="CH9" i="4"/>
  <c r="CJ13" i="4"/>
  <c r="CH17" i="4"/>
  <c r="CV17" i="4"/>
  <c r="CG23" i="4"/>
  <c r="CJ28" i="4"/>
  <c r="DQ39" i="4"/>
  <c r="CJ5" i="4"/>
  <c r="CV5" i="4"/>
  <c r="DN5" i="4"/>
  <c r="CS6" i="4"/>
  <c r="DN6" i="4"/>
  <c r="DG28" i="4"/>
  <c r="DT3" i="4"/>
  <c r="DT39" i="4" s="1"/>
  <c r="CK5" i="4"/>
  <c r="CV6" i="4"/>
  <c r="CU6" i="4"/>
  <c r="CJ6" i="4"/>
  <c r="CT6" i="4"/>
  <c r="CI6" i="4"/>
  <c r="CO6" i="4"/>
  <c r="CG6" i="4"/>
  <c r="CN6" i="4"/>
  <c r="CF6" i="4"/>
  <c r="CW6" i="4"/>
  <c r="DO6" i="4"/>
  <c r="DG34" i="4"/>
  <c r="DE40" i="4"/>
  <c r="DV3" i="4"/>
  <c r="CS5" i="4"/>
  <c r="CH5" i="4"/>
  <c r="CL5" i="4"/>
  <c r="CB40" i="4"/>
  <c r="DF39" i="4"/>
  <c r="CZ40" i="4"/>
  <c r="CV2" i="4"/>
  <c r="CK4" i="4"/>
  <c r="CV4" i="4"/>
  <c r="EA5" i="4"/>
  <c r="CN23" i="4"/>
  <c r="CF23" i="4"/>
  <c r="EA23" i="4"/>
  <c r="CW23" i="4"/>
  <c r="CL23" i="4"/>
  <c r="CV23" i="4"/>
  <c r="CK23" i="4"/>
  <c r="CU23" i="4"/>
  <c r="CJ23" i="4"/>
  <c r="CT23" i="4"/>
  <c r="CI23" i="4"/>
  <c r="CS23" i="4"/>
  <c r="CH23" i="4"/>
  <c r="CU29" i="4"/>
  <c r="CJ29" i="4"/>
  <c r="CT29" i="4"/>
  <c r="CI29" i="4"/>
  <c r="CS29" i="4"/>
  <c r="CH29" i="4"/>
  <c r="CO29" i="4"/>
  <c r="CG29" i="4"/>
  <c r="CN29" i="4"/>
  <c r="CF29" i="4"/>
  <c r="DO29" i="4"/>
  <c r="EA29" i="4"/>
  <c r="DN29" i="4"/>
  <c r="CW29" i="4"/>
  <c r="CL29" i="4"/>
  <c r="DG37" i="4"/>
  <c r="CK2" i="4"/>
  <c r="CK3" i="4"/>
  <c r="CW4" i="4"/>
  <c r="CH6" i="4"/>
  <c r="DG16" i="4"/>
  <c r="CK29" i="4"/>
  <c r="W39" i="4"/>
  <c r="CL2" i="4"/>
  <c r="CL4" i="4"/>
  <c r="DN4" i="4"/>
  <c r="CM39" i="4"/>
  <c r="CL3" i="4"/>
  <c r="CW3" i="4"/>
  <c r="DN3" i="4"/>
  <c r="EA3" i="4"/>
  <c r="DO4" i="4"/>
  <c r="CF5" i="4"/>
  <c r="CO5" i="4"/>
  <c r="CK6" i="4"/>
  <c r="DG6" i="4"/>
  <c r="DG26" i="4"/>
  <c r="BC39" i="4"/>
  <c r="BC40" i="4" s="1"/>
  <c r="AV40" i="4"/>
  <c r="BZ39" i="4"/>
  <c r="BY39" i="4"/>
  <c r="DN2" i="4"/>
  <c r="CC2" i="4"/>
  <c r="CW2" i="4"/>
  <c r="CV3" i="4"/>
  <c r="EA4" i="4"/>
  <c r="CN5" i="4"/>
  <c r="AL39" i="4"/>
  <c r="D39" i="4"/>
  <c r="CF2" i="4"/>
  <c r="CN2" i="4"/>
  <c r="CF4" i="4"/>
  <c r="CG5" i="4"/>
  <c r="CT5" i="4"/>
  <c r="CL6" i="4"/>
  <c r="DG23" i="4"/>
  <c r="CV29" i="4"/>
  <c r="DG36" i="4"/>
  <c r="CG14" i="4"/>
  <c r="CO14" i="4"/>
  <c r="CH16" i="4"/>
  <c r="CS16" i="4"/>
  <c r="CU19" i="4"/>
  <c r="CG20" i="4"/>
  <c r="CO20" i="4"/>
  <c r="CO21" i="4"/>
  <c r="CW22" i="4"/>
  <c r="CJ27" i="4"/>
  <c r="CU27" i="4"/>
  <c r="CK28" i="4"/>
  <c r="CV28" i="4"/>
  <c r="CK31" i="4"/>
  <c r="CV31" i="4"/>
  <c r="CG32" i="4"/>
  <c r="CO32" i="4"/>
  <c r="CG33" i="4"/>
  <c r="CO33" i="4"/>
  <c r="CH34" i="4"/>
  <c r="CS34" i="4"/>
  <c r="EA35" i="4"/>
  <c r="CI36" i="4"/>
  <c r="CT36" i="4"/>
  <c r="BU39" i="4"/>
  <c r="BV40" i="4" s="1"/>
  <c r="DA39" i="4"/>
  <c r="DD40" i="4" s="1"/>
  <c r="BI40" i="4"/>
  <c r="CG7" i="4"/>
  <c r="CO7" i="4"/>
  <c r="CH8" i="4"/>
  <c r="CS8" i="4"/>
  <c r="CK9" i="4"/>
  <c r="CV9" i="4"/>
  <c r="CK10" i="4"/>
  <c r="CV10" i="4"/>
  <c r="DN10" i="4"/>
  <c r="CL13" i="4"/>
  <c r="CW13" i="4"/>
  <c r="CH14" i="4"/>
  <c r="CS14" i="4"/>
  <c r="CH15" i="4"/>
  <c r="CS15" i="4"/>
  <c r="CI16" i="4"/>
  <c r="CT16" i="4"/>
  <c r="CK19" i="4"/>
  <c r="CV19" i="4"/>
  <c r="CH20" i="4"/>
  <c r="CS20" i="4"/>
  <c r="CH21" i="4"/>
  <c r="CS21" i="4"/>
  <c r="EA22" i="4"/>
  <c r="CK27" i="4"/>
  <c r="CV27" i="4"/>
  <c r="CL28" i="4"/>
  <c r="CW28" i="4"/>
  <c r="DN28" i="4"/>
  <c r="EA28" i="4"/>
  <c r="CL31" i="4"/>
  <c r="CW31" i="4"/>
  <c r="CH32" i="4"/>
  <c r="CS32" i="4"/>
  <c r="CH33" i="4"/>
  <c r="CS33" i="4"/>
  <c r="CI34" i="4"/>
  <c r="CT34" i="4"/>
  <c r="CF35" i="4"/>
  <c r="CN35" i="4"/>
  <c r="CJ36" i="4"/>
  <c r="CU36" i="4"/>
  <c r="CH7" i="4"/>
  <c r="CS7" i="4"/>
  <c r="CI8" i="4"/>
  <c r="CT8" i="4"/>
  <c r="CL9" i="4"/>
  <c r="CW9" i="4"/>
  <c r="CL10" i="4"/>
  <c r="CW10" i="4"/>
  <c r="CG11" i="4"/>
  <c r="CO11" i="4"/>
  <c r="EA13" i="4"/>
  <c r="CI14" i="4"/>
  <c r="CT14" i="4"/>
  <c r="CI15" i="4"/>
  <c r="CT15" i="4"/>
  <c r="CJ16" i="4"/>
  <c r="CU16" i="4"/>
  <c r="CG17" i="4"/>
  <c r="CO17" i="4"/>
  <c r="CL19" i="4"/>
  <c r="CW19" i="4"/>
  <c r="DN19" i="4"/>
  <c r="EA19" i="4"/>
  <c r="CI20" i="4"/>
  <c r="CT20" i="4"/>
  <c r="CI21" i="4"/>
  <c r="CT21" i="4"/>
  <c r="CF22" i="4"/>
  <c r="CN22" i="4"/>
  <c r="CJ24" i="4"/>
  <c r="CU24" i="4"/>
  <c r="CL27" i="4"/>
  <c r="CW27" i="4"/>
  <c r="DN27" i="4"/>
  <c r="EA27" i="4"/>
  <c r="DO28" i="4"/>
  <c r="EA31" i="4"/>
  <c r="CI32" i="4"/>
  <c r="CT32" i="4"/>
  <c r="CJ34" i="4"/>
  <c r="CU34" i="4"/>
  <c r="CG35" i="4"/>
  <c r="CO35" i="4"/>
  <c r="CK36" i="4"/>
  <c r="CV36" i="4"/>
  <c r="BW39" i="4"/>
  <c r="BX40" i="4" s="1"/>
  <c r="CT7" i="4"/>
  <c r="CJ14" i="4"/>
  <c r="CU14" i="4"/>
  <c r="CU15" i="4"/>
  <c r="CK16" i="4"/>
  <c r="CV16" i="4"/>
  <c r="DO19" i="4"/>
  <c r="CJ20" i="4"/>
  <c r="CU20" i="4"/>
  <c r="CJ21" i="4"/>
  <c r="CU21" i="4"/>
  <c r="CG22" i="4"/>
  <c r="CO22" i="4"/>
  <c r="CK24" i="4"/>
  <c r="CV24" i="4"/>
  <c r="DO27" i="4"/>
  <c r="CF28" i="4"/>
  <c r="CN28" i="4"/>
  <c r="CK34" i="4"/>
  <c r="CV34" i="4"/>
  <c r="CH35" i="4"/>
  <c r="CS35" i="4"/>
  <c r="CL36" i="4"/>
  <c r="CW36" i="4"/>
  <c r="CJ7" i="4"/>
  <c r="CU7" i="4"/>
  <c r="CK8" i="4"/>
  <c r="CV8" i="4"/>
  <c r="DN8" i="4"/>
  <c r="CF9" i="4"/>
  <c r="CN9" i="4"/>
  <c r="CF10" i="4"/>
  <c r="CN10" i="4"/>
  <c r="EA10" i="4"/>
  <c r="CG13" i="4"/>
  <c r="CO13" i="4"/>
  <c r="CK14" i="4"/>
  <c r="CV14" i="4"/>
  <c r="CK15" i="4"/>
  <c r="CV15" i="4"/>
  <c r="CL16" i="4"/>
  <c r="CW16" i="4"/>
  <c r="DN16" i="4"/>
  <c r="EA16" i="4"/>
  <c r="CF19" i="4"/>
  <c r="CN19" i="4"/>
  <c r="CK20" i="4"/>
  <c r="CV20" i="4"/>
  <c r="CK21" i="4"/>
  <c r="CV21" i="4"/>
  <c r="CH22" i="4"/>
  <c r="CS22" i="4"/>
  <c r="CL24" i="4"/>
  <c r="CW24" i="4"/>
  <c r="DN24" i="4"/>
  <c r="EA24" i="4"/>
  <c r="CF27" i="4"/>
  <c r="CN27" i="4"/>
  <c r="CG28" i="4"/>
  <c r="CO28" i="4"/>
  <c r="CG31" i="4"/>
  <c r="CO31" i="4"/>
  <c r="CK32" i="4"/>
  <c r="CV32" i="4"/>
  <c r="CK33" i="4"/>
  <c r="CV33" i="4"/>
  <c r="CL34" i="4"/>
  <c r="CW34" i="4"/>
  <c r="DN34" i="4"/>
  <c r="EA34" i="4"/>
  <c r="CI35" i="4"/>
  <c r="CT35" i="4"/>
  <c r="EA36" i="4"/>
  <c r="CK7" i="4"/>
  <c r="CV7" i="4"/>
  <c r="CL8" i="4"/>
  <c r="CG9" i="4"/>
  <c r="CG10" i="4"/>
  <c r="CJ11" i="4"/>
  <c r="CH13" i="4"/>
  <c r="CL14" i="4"/>
  <c r="CW14" i="4"/>
  <c r="CL15" i="4"/>
  <c r="CW15" i="4"/>
  <c r="DN15" i="4"/>
  <c r="EA15" i="4"/>
  <c r="DO16" i="4"/>
  <c r="CJ17" i="4"/>
  <c r="CG19" i="4"/>
  <c r="CO19" i="4"/>
  <c r="CL20" i="4"/>
  <c r="CW20" i="4"/>
  <c r="CL21" i="4"/>
  <c r="CW21" i="4"/>
  <c r="DN21" i="4"/>
  <c r="EA21" i="4"/>
  <c r="CI22" i="4"/>
  <c r="CT22" i="4"/>
  <c r="DO24" i="4"/>
  <c r="CG27" i="4"/>
  <c r="CO27" i="4"/>
  <c r="CH28" i="4"/>
  <c r="CS28" i="4"/>
  <c r="CH31" i="4"/>
  <c r="CL32" i="4"/>
  <c r="CW32" i="4"/>
  <c r="CL33" i="4"/>
  <c r="CW33" i="4"/>
  <c r="DN33" i="4"/>
  <c r="DO34" i="4"/>
  <c r="CJ35" i="4"/>
  <c r="CF36" i="4"/>
  <c r="CN36" i="4"/>
  <c r="CL7" i="4"/>
  <c r="CW7" i="4"/>
  <c r="DN7" i="4"/>
  <c r="CF16" i="4"/>
  <c r="CH19" i="4"/>
  <c r="CJ22" i="4"/>
  <c r="CF24" i="4"/>
  <c r="CH27" i="4"/>
  <c r="CI28" i="4"/>
  <c r="CF34" i="4"/>
  <c r="CG36" i="4"/>
  <c r="DO39" i="4" l="1"/>
  <c r="CI39" i="4"/>
  <c r="CT39" i="4"/>
  <c r="CG39" i="4"/>
  <c r="CH39" i="4"/>
  <c r="CU39" i="4"/>
  <c r="CJ39" i="4"/>
  <c r="EA39" i="4"/>
  <c r="CO39" i="4"/>
  <c r="CS39" i="4"/>
  <c r="CW39" i="4"/>
  <c r="CN39" i="4"/>
  <c r="CV39" i="4"/>
  <c r="CF39" i="4"/>
  <c r="BY40" i="4"/>
  <c r="CC39" i="4"/>
  <c r="CC40" i="4" s="1"/>
  <c r="DG39" i="4"/>
  <c r="DF40" i="4"/>
  <c r="BZ40" i="4"/>
  <c r="CD39" i="4"/>
  <c r="CL39" i="4"/>
  <c r="CK39" i="4"/>
  <c r="CD40" i="4" l="1"/>
  <c r="EK40" i="3" l="1"/>
  <c r="BX40" i="3"/>
  <c r="BP40" i="3"/>
  <c r="BM40" i="3"/>
  <c r="AY40" i="3"/>
  <c r="GA39" i="3"/>
  <c r="FZ39" i="3"/>
  <c r="FY39" i="3"/>
  <c r="FX39" i="3"/>
  <c r="FV39" i="3"/>
  <c r="FT39" i="3"/>
  <c r="FS39" i="3"/>
  <c r="EW39" i="3"/>
  <c r="ES39" i="3"/>
  <c r="ER39" i="3"/>
  <c r="EP39" i="3"/>
  <c r="EO39" i="3"/>
  <c r="EN39" i="3"/>
  <c r="EN40" i="3" s="1"/>
  <c r="EM39" i="3"/>
  <c r="EM40" i="3" s="1"/>
  <c r="EL39" i="3"/>
  <c r="EL40" i="3" s="1"/>
  <c r="EK39" i="3"/>
  <c r="EJ39" i="3"/>
  <c r="EJ40" i="3" s="1"/>
  <c r="EI39" i="3"/>
  <c r="EI40" i="3" s="1"/>
  <c r="EH39" i="3"/>
  <c r="EH40" i="3" s="1"/>
  <c r="EB39" i="3"/>
  <c r="EA39" i="3"/>
  <c r="DZ39" i="3"/>
  <c r="DO39" i="3"/>
  <c r="EQ39" i="3" s="1"/>
  <c r="DA39" i="3"/>
  <c r="DK39" i="3" s="1"/>
  <c r="CS39" i="3"/>
  <c r="CS40" i="3" s="1"/>
  <c r="CK39" i="3"/>
  <c r="CJ39" i="3"/>
  <c r="CI39" i="3"/>
  <c r="CH39" i="3"/>
  <c r="CG39" i="3"/>
  <c r="CF39" i="3"/>
  <c r="CE39" i="3"/>
  <c r="CD39" i="3"/>
  <c r="CC39" i="3"/>
  <c r="CA39" i="3"/>
  <c r="CA40" i="3" s="1"/>
  <c r="BZ39" i="3"/>
  <c r="BZ40" i="3" s="1"/>
  <c r="BY39" i="3"/>
  <c r="CR39" i="3" s="1"/>
  <c r="CR40" i="3" s="1"/>
  <c r="BX39" i="3"/>
  <c r="CQ39" i="3" s="1"/>
  <c r="BW39" i="3"/>
  <c r="BW40" i="3" s="1"/>
  <c r="BV39" i="3"/>
  <c r="BV40" i="3" s="1"/>
  <c r="BU39" i="3"/>
  <c r="BT39" i="3"/>
  <c r="CM39" i="3" s="1"/>
  <c r="BS39" i="3"/>
  <c r="CL39" i="3" s="1"/>
  <c r="BR39" i="3"/>
  <c r="CB39" i="3" s="1"/>
  <c r="BQ39" i="3"/>
  <c r="BQ40" i="3" s="1"/>
  <c r="BP39" i="3"/>
  <c r="BM39" i="3"/>
  <c r="BF39" i="3"/>
  <c r="BE39" i="3"/>
  <c r="BD39" i="3"/>
  <c r="BB39" i="3"/>
  <c r="BB40" i="3" s="1"/>
  <c r="BA39" i="3"/>
  <c r="BA40" i="3" s="1"/>
  <c r="AZ39" i="3"/>
  <c r="AZ40" i="3" s="1"/>
  <c r="AY39" i="3"/>
  <c r="BL39" i="3" s="1"/>
  <c r="AX39" i="3"/>
  <c r="AW39" i="3"/>
  <c r="AV39" i="3"/>
  <c r="AV40" i="3" s="1"/>
  <c r="AU39" i="3"/>
  <c r="AT39" i="3"/>
  <c r="DF39" i="3" s="1"/>
  <c r="AS39" i="3"/>
  <c r="BC39" i="3" s="1"/>
  <c r="AR39" i="3"/>
  <c r="AQ39" i="3"/>
  <c r="AP39" i="3"/>
  <c r="AO39" i="3"/>
  <c r="AN39" i="3"/>
  <c r="AM39" i="3"/>
  <c r="AJ39" i="3"/>
  <c r="AI39" i="3"/>
  <c r="AH39" i="3"/>
  <c r="BH39" i="3" s="1"/>
  <c r="AG39" i="3"/>
  <c r="X39" i="3"/>
  <c r="V39" i="3"/>
  <c r="U39" i="3"/>
  <c r="T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C39" i="3"/>
  <c r="FM37" i="3"/>
  <c r="FC37" i="3"/>
  <c r="FB37" i="3"/>
  <c r="FA37" i="3"/>
  <c r="EZ37" i="3"/>
  <c r="EY37" i="3"/>
  <c r="EX37" i="3"/>
  <c r="EW37" i="3"/>
  <c r="EV37" i="3"/>
  <c r="EU37" i="3"/>
  <c r="ET37" i="3"/>
  <c r="EQ37" i="3"/>
  <c r="EF37" i="3"/>
  <c r="ED37" i="3"/>
  <c r="DV37" i="3"/>
  <c r="DL37" i="3"/>
  <c r="DG37" i="3"/>
  <c r="DF37" i="3"/>
  <c r="DE37" i="3"/>
  <c r="DD37" i="3"/>
  <c r="DN37" i="3" s="1"/>
  <c r="DC37" i="3"/>
  <c r="DM37" i="3" s="1"/>
  <c r="DB37" i="3"/>
  <c r="DA37" i="3"/>
  <c r="DK37" i="3" s="1"/>
  <c r="CZ37" i="3"/>
  <c r="DJ37" i="3" s="1"/>
  <c r="CY37" i="3"/>
  <c r="DI37" i="3" s="1"/>
  <c r="CX37" i="3"/>
  <c r="DH37" i="3" s="1"/>
  <c r="CU37" i="3"/>
  <c r="CL37" i="3"/>
  <c r="CB37" i="3"/>
  <c r="BO37" i="3"/>
  <c r="BN37" i="3"/>
  <c r="BM37" i="3"/>
  <c r="BL37" i="3"/>
  <c r="BK37" i="3"/>
  <c r="BJ37" i="3"/>
  <c r="BI37" i="3"/>
  <c r="BH37" i="3"/>
  <c r="BG37" i="3"/>
  <c r="BC37" i="3"/>
  <c r="GA36" i="3"/>
  <c r="FZ36" i="3"/>
  <c r="FM36" i="3"/>
  <c r="FB36" i="3"/>
  <c r="FA36" i="3"/>
  <c r="EZ36" i="3"/>
  <c r="EY36" i="3"/>
  <c r="EX36" i="3"/>
  <c r="EW36" i="3"/>
  <c r="EV36" i="3"/>
  <c r="EU36" i="3"/>
  <c r="ET36" i="3"/>
  <c r="EQ36" i="3"/>
  <c r="DW36" i="3"/>
  <c r="DH36" i="3"/>
  <c r="DF36" i="3"/>
  <c r="DE36" i="3"/>
  <c r="DD36" i="3"/>
  <c r="DN36" i="3" s="1"/>
  <c r="FC36" i="3" s="1"/>
  <c r="DC36" i="3"/>
  <c r="DM36" i="3" s="1"/>
  <c r="DB36" i="3"/>
  <c r="DL36" i="3" s="1"/>
  <c r="DA36" i="3"/>
  <c r="DK36" i="3" s="1"/>
  <c r="CZ36" i="3"/>
  <c r="DJ36" i="3" s="1"/>
  <c r="CY36" i="3"/>
  <c r="DI36" i="3" s="1"/>
  <c r="CX36" i="3"/>
  <c r="CW36" i="3"/>
  <c r="DG36" i="3" s="1"/>
  <c r="CV36" i="3"/>
  <c r="CU36" i="3"/>
  <c r="BO36" i="3"/>
  <c r="BN36" i="3"/>
  <c r="BM36" i="3"/>
  <c r="BL36" i="3"/>
  <c r="BK36" i="3"/>
  <c r="BJ36" i="3"/>
  <c r="BI36" i="3"/>
  <c r="BH36" i="3"/>
  <c r="BG36" i="3"/>
  <c r="BC36" i="3"/>
  <c r="AL36" i="3"/>
  <c r="AK36" i="3"/>
  <c r="AF36" i="3"/>
  <c r="DX36" i="3" s="1"/>
  <c r="AC36" i="3"/>
  <c r="AD36" i="3" s="1"/>
  <c r="W36" i="3"/>
  <c r="R36" i="3"/>
  <c r="D36" i="3"/>
  <c r="GA35" i="3"/>
  <c r="FZ35" i="3"/>
  <c r="FM35" i="3"/>
  <c r="FB35" i="3"/>
  <c r="FA35" i="3"/>
  <c r="EZ35" i="3"/>
  <c r="EY35" i="3"/>
  <c r="EX35" i="3"/>
  <c r="EW35" i="3"/>
  <c r="EV35" i="3"/>
  <c r="EU35" i="3"/>
  <c r="ET35" i="3"/>
  <c r="EQ35" i="3"/>
  <c r="DW35" i="3"/>
  <c r="DL35" i="3"/>
  <c r="DJ35" i="3"/>
  <c r="DF35" i="3"/>
  <c r="DE35" i="3"/>
  <c r="DD35" i="3"/>
  <c r="DN35" i="3" s="1"/>
  <c r="FC35" i="3" s="1"/>
  <c r="DC35" i="3"/>
  <c r="DM35" i="3" s="1"/>
  <c r="DB35" i="3"/>
  <c r="DA35" i="3"/>
  <c r="DK35" i="3" s="1"/>
  <c r="CZ35" i="3"/>
  <c r="CY35" i="3"/>
  <c r="DI35" i="3" s="1"/>
  <c r="CX35" i="3"/>
  <c r="DH35" i="3" s="1"/>
  <c r="CW35" i="3"/>
  <c r="DG35" i="3" s="1"/>
  <c r="CV35" i="3"/>
  <c r="CU35" i="3"/>
  <c r="BO35" i="3"/>
  <c r="BN35" i="3"/>
  <c r="BM35" i="3"/>
  <c r="BL35" i="3"/>
  <c r="BK35" i="3"/>
  <c r="BJ35" i="3"/>
  <c r="BI35" i="3"/>
  <c r="BH35" i="3"/>
  <c r="BG35" i="3"/>
  <c r="BC35" i="3"/>
  <c r="AL35" i="3"/>
  <c r="AK35" i="3"/>
  <c r="AF35" i="3"/>
  <c r="EE35" i="3" s="1"/>
  <c r="AC35" i="3"/>
  <c r="AD35" i="3" s="1"/>
  <c r="W35" i="3"/>
  <c r="R35" i="3"/>
  <c r="D35" i="3"/>
  <c r="GA34" i="3"/>
  <c r="FZ34" i="3"/>
  <c r="FU34" i="3"/>
  <c r="FR34" i="3"/>
  <c r="FQ34" i="3"/>
  <c r="FW34" i="3" s="1"/>
  <c r="FN34" i="3"/>
  <c r="FM34" i="3"/>
  <c r="FB34" i="3"/>
  <c r="FC34" i="3" s="1"/>
  <c r="FA34" i="3"/>
  <c r="EZ34" i="3"/>
  <c r="EY34" i="3"/>
  <c r="EX34" i="3"/>
  <c r="EW34" i="3"/>
  <c r="EV34" i="3"/>
  <c r="EU34" i="3"/>
  <c r="ET34" i="3"/>
  <c r="EQ34" i="3"/>
  <c r="DW34" i="3"/>
  <c r="DM34" i="3"/>
  <c r="DG34" i="3"/>
  <c r="DF34" i="3"/>
  <c r="DE34" i="3"/>
  <c r="DD34" i="3"/>
  <c r="DN34" i="3" s="1"/>
  <c r="DC34" i="3"/>
  <c r="DB34" i="3"/>
  <c r="DL34" i="3" s="1"/>
  <c r="DA34" i="3"/>
  <c r="DK34" i="3" s="1"/>
  <c r="CZ34" i="3"/>
  <c r="DJ34" i="3" s="1"/>
  <c r="CY34" i="3"/>
  <c r="DI34" i="3" s="1"/>
  <c r="CX34" i="3"/>
  <c r="DH34" i="3" s="1"/>
  <c r="CW34" i="3"/>
  <c r="CV34" i="3"/>
  <c r="CU34" i="3"/>
  <c r="CT34" i="3"/>
  <c r="CS34" i="3"/>
  <c r="CR34" i="3"/>
  <c r="CQ34" i="3"/>
  <c r="CP34" i="3"/>
  <c r="CO34" i="3"/>
  <c r="CN34" i="3"/>
  <c r="CM34" i="3"/>
  <c r="CL34" i="3"/>
  <c r="CB34" i="3"/>
  <c r="BO34" i="3"/>
  <c r="BN34" i="3"/>
  <c r="BM34" i="3"/>
  <c r="BL34" i="3"/>
  <c r="BK34" i="3"/>
  <c r="BJ34" i="3"/>
  <c r="BI34" i="3"/>
  <c r="BH34" i="3"/>
  <c r="BG34" i="3"/>
  <c r="BC34" i="3"/>
  <c r="AL34" i="3"/>
  <c r="AK34" i="3"/>
  <c r="AF34" i="3"/>
  <c r="EG34" i="3" s="1"/>
  <c r="AD34" i="3"/>
  <c r="AC34" i="3"/>
  <c r="W34" i="3"/>
  <c r="R34" i="3"/>
  <c r="D34" i="3"/>
  <c r="GA33" i="3"/>
  <c r="FZ33" i="3"/>
  <c r="FW33" i="3"/>
  <c r="FR33" i="3"/>
  <c r="FU33" i="3" s="1"/>
  <c r="FQ33" i="3"/>
  <c r="FN33" i="3"/>
  <c r="FM33" i="3"/>
  <c r="FB33" i="3"/>
  <c r="FA33" i="3"/>
  <c r="EZ33" i="3"/>
  <c r="EY33" i="3"/>
  <c r="EX33" i="3"/>
  <c r="EW33" i="3"/>
  <c r="EV33" i="3"/>
  <c r="EU33" i="3"/>
  <c r="ET33" i="3"/>
  <c r="EQ33" i="3"/>
  <c r="DW33" i="3"/>
  <c r="DL33" i="3"/>
  <c r="DI33" i="3"/>
  <c r="DF33" i="3"/>
  <c r="DE33" i="3"/>
  <c r="DD33" i="3"/>
  <c r="DN33" i="3" s="1"/>
  <c r="FC33" i="3" s="1"/>
  <c r="DC33" i="3"/>
  <c r="DM33" i="3" s="1"/>
  <c r="DB33" i="3"/>
  <c r="DA33" i="3"/>
  <c r="DK33" i="3" s="1"/>
  <c r="CZ33" i="3"/>
  <c r="DJ33" i="3" s="1"/>
  <c r="CY33" i="3"/>
  <c r="CX33" i="3"/>
  <c r="DH33" i="3" s="1"/>
  <c r="CW33" i="3"/>
  <c r="DG33" i="3" s="1"/>
  <c r="CV33" i="3"/>
  <c r="CU33" i="3"/>
  <c r="CT33" i="3"/>
  <c r="CS33" i="3"/>
  <c r="CR33" i="3"/>
  <c r="CQ33" i="3"/>
  <c r="CP33" i="3"/>
  <c r="CO33" i="3"/>
  <c r="CN33" i="3"/>
  <c r="CM33" i="3"/>
  <c r="CL33" i="3"/>
  <c r="CB33" i="3"/>
  <c r="BO33" i="3"/>
  <c r="BN33" i="3"/>
  <c r="BM33" i="3"/>
  <c r="BL33" i="3"/>
  <c r="BK33" i="3"/>
  <c r="BJ33" i="3"/>
  <c r="BI33" i="3"/>
  <c r="BH33" i="3"/>
  <c r="BG33" i="3"/>
  <c r="BC33" i="3"/>
  <c r="AL33" i="3"/>
  <c r="AK33" i="3"/>
  <c r="AF33" i="3"/>
  <c r="EF33" i="3" s="1"/>
  <c r="AC33" i="3"/>
  <c r="AD33" i="3" s="1"/>
  <c r="W33" i="3"/>
  <c r="R33" i="3"/>
  <c r="D33" i="3"/>
  <c r="GA32" i="3"/>
  <c r="FZ32" i="3"/>
  <c r="FM32" i="3"/>
  <c r="FB32" i="3"/>
  <c r="FA32" i="3"/>
  <c r="EZ32" i="3"/>
  <c r="EY32" i="3"/>
  <c r="EX32" i="3"/>
  <c r="EW32" i="3"/>
  <c r="EV32" i="3"/>
  <c r="EU32" i="3"/>
  <c r="ET32" i="3"/>
  <c r="EQ32" i="3"/>
  <c r="DW32" i="3"/>
  <c r="DJ32" i="3"/>
  <c r="DG32" i="3"/>
  <c r="DF32" i="3"/>
  <c r="DE32" i="3"/>
  <c r="DD32" i="3"/>
  <c r="DN32" i="3" s="1"/>
  <c r="FC32" i="3" s="1"/>
  <c r="DC32" i="3"/>
  <c r="DM32" i="3" s="1"/>
  <c r="DB32" i="3"/>
  <c r="DL32" i="3" s="1"/>
  <c r="DA32" i="3"/>
  <c r="DK32" i="3" s="1"/>
  <c r="CZ32" i="3"/>
  <c r="CY32" i="3"/>
  <c r="DI32" i="3" s="1"/>
  <c r="CX32" i="3"/>
  <c r="DH32" i="3" s="1"/>
  <c r="CW32" i="3"/>
  <c r="CV32" i="3"/>
  <c r="CU32" i="3"/>
  <c r="BO32" i="3"/>
  <c r="BN32" i="3"/>
  <c r="BM32" i="3"/>
  <c r="BL32" i="3"/>
  <c r="BK32" i="3"/>
  <c r="BJ32" i="3"/>
  <c r="BI32" i="3"/>
  <c r="BH32" i="3"/>
  <c r="BG32" i="3"/>
  <c r="BC32" i="3"/>
  <c r="AL32" i="3"/>
  <c r="AK32" i="3"/>
  <c r="AF32" i="3"/>
  <c r="EC32" i="3" s="1"/>
  <c r="AC32" i="3"/>
  <c r="AD32" i="3" s="1"/>
  <c r="W32" i="3"/>
  <c r="R32" i="3"/>
  <c r="D32" i="3"/>
  <c r="GA31" i="3"/>
  <c r="FZ31" i="3"/>
  <c r="FM31" i="3"/>
  <c r="FB31" i="3"/>
  <c r="FA31" i="3"/>
  <c r="EZ31" i="3"/>
  <c r="EY31" i="3"/>
  <c r="EX31" i="3"/>
  <c r="EW31" i="3"/>
  <c r="EV31" i="3"/>
  <c r="EU31" i="3"/>
  <c r="ET31" i="3"/>
  <c r="EQ31" i="3"/>
  <c r="DW31" i="3"/>
  <c r="DN31" i="3"/>
  <c r="FC31" i="3" s="1"/>
  <c r="DK31" i="3"/>
  <c r="DJ31" i="3"/>
  <c r="DF31" i="3"/>
  <c r="DE31" i="3"/>
  <c r="DD31" i="3"/>
  <c r="DC31" i="3"/>
  <c r="DM31" i="3" s="1"/>
  <c r="DB31" i="3"/>
  <c r="DL31" i="3" s="1"/>
  <c r="DA31" i="3"/>
  <c r="CZ31" i="3"/>
  <c r="CY31" i="3"/>
  <c r="DI31" i="3" s="1"/>
  <c r="CX31" i="3"/>
  <c r="DH31" i="3" s="1"/>
  <c r="CW31" i="3"/>
  <c r="DG31" i="3" s="1"/>
  <c r="CV31" i="3"/>
  <c r="CU31" i="3"/>
  <c r="BO31" i="3"/>
  <c r="BN31" i="3"/>
  <c r="BM31" i="3"/>
  <c r="BL31" i="3"/>
  <c r="BK31" i="3"/>
  <c r="BJ31" i="3"/>
  <c r="BI31" i="3"/>
  <c r="BH31" i="3"/>
  <c r="BG31" i="3"/>
  <c r="BC31" i="3"/>
  <c r="AL31" i="3"/>
  <c r="AK31" i="3"/>
  <c r="AF31" i="3"/>
  <c r="AC31" i="3"/>
  <c r="AD31" i="3" s="1"/>
  <c r="W31" i="3"/>
  <c r="R31" i="3"/>
  <c r="D31" i="3"/>
  <c r="GB30" i="3"/>
  <c r="GA30" i="3"/>
  <c r="FZ30" i="3"/>
  <c r="FR30" i="3"/>
  <c r="FU30" i="3" s="1"/>
  <c r="FQ30" i="3"/>
  <c r="FW30" i="3" s="1"/>
  <c r="FP30" i="3"/>
  <c r="FO30" i="3"/>
  <c r="FN30" i="3"/>
  <c r="FM30" i="3"/>
  <c r="FB30" i="3"/>
  <c r="FC30" i="3" s="1"/>
  <c r="FA30" i="3"/>
  <c r="EZ30" i="3"/>
  <c r="EY30" i="3"/>
  <c r="EX30" i="3"/>
  <c r="EW30" i="3"/>
  <c r="EV30" i="3"/>
  <c r="EU30" i="3"/>
  <c r="ET30" i="3"/>
  <c r="EQ30" i="3"/>
  <c r="EG30" i="3"/>
  <c r="EF30" i="3"/>
  <c r="EE30" i="3"/>
  <c r="ED30" i="3"/>
  <c r="EC30" i="3"/>
  <c r="DY30" i="3"/>
  <c r="DX30" i="3"/>
  <c r="DW30" i="3"/>
  <c r="DV30" i="3"/>
  <c r="DU30" i="3"/>
  <c r="DT30" i="3"/>
  <c r="DS30" i="3"/>
  <c r="DR30" i="3"/>
  <c r="DQ30" i="3"/>
  <c r="DP30" i="3"/>
  <c r="DN30" i="3"/>
  <c r="DM30" i="3"/>
  <c r="DI30" i="3"/>
  <c r="DF30" i="3"/>
  <c r="DE30" i="3"/>
  <c r="DD30" i="3"/>
  <c r="DC30" i="3"/>
  <c r="DB30" i="3"/>
  <c r="DL30" i="3" s="1"/>
  <c r="DA30" i="3"/>
  <c r="DK30" i="3" s="1"/>
  <c r="CZ30" i="3"/>
  <c r="DJ30" i="3" s="1"/>
  <c r="CY30" i="3"/>
  <c r="CX30" i="3"/>
  <c r="DH30" i="3" s="1"/>
  <c r="CW30" i="3"/>
  <c r="DG30" i="3" s="1"/>
  <c r="CV30" i="3"/>
  <c r="CU30" i="3"/>
  <c r="CT30" i="3"/>
  <c r="CS30" i="3"/>
  <c r="CR30" i="3"/>
  <c r="CQ30" i="3"/>
  <c r="CP30" i="3"/>
  <c r="CO30" i="3"/>
  <c r="CN30" i="3"/>
  <c r="CM30" i="3"/>
  <c r="CL30" i="3"/>
  <c r="CB30" i="3"/>
  <c r="BO30" i="3"/>
  <c r="BN30" i="3"/>
  <c r="BM30" i="3"/>
  <c r="BL30" i="3"/>
  <c r="BK30" i="3"/>
  <c r="BJ30" i="3"/>
  <c r="BI30" i="3"/>
  <c r="BH30" i="3"/>
  <c r="BG30" i="3"/>
  <c r="BC30" i="3"/>
  <c r="AL30" i="3"/>
  <c r="AK30" i="3"/>
  <c r="AC30" i="3"/>
  <c r="AD30" i="3" s="1"/>
  <c r="W30" i="3"/>
  <c r="R30" i="3"/>
  <c r="D30" i="3"/>
  <c r="GA29" i="3"/>
  <c r="FZ29" i="3"/>
  <c r="FU29" i="3"/>
  <c r="FR29" i="3"/>
  <c r="FQ29" i="3"/>
  <c r="FW29" i="3" s="1"/>
  <c r="FN29" i="3"/>
  <c r="FM29" i="3"/>
  <c r="FB29" i="3"/>
  <c r="FC29" i="3" s="1"/>
  <c r="FA29" i="3"/>
  <c r="EZ29" i="3"/>
  <c r="EY29" i="3"/>
  <c r="EX29" i="3"/>
  <c r="EW29" i="3"/>
  <c r="EV29" i="3"/>
  <c r="EU29" i="3"/>
  <c r="ET29" i="3"/>
  <c r="EQ29" i="3"/>
  <c r="DW29" i="3"/>
  <c r="DM29" i="3"/>
  <c r="DJ29" i="3"/>
  <c r="DI29" i="3"/>
  <c r="DF29" i="3"/>
  <c r="DE29" i="3"/>
  <c r="DD29" i="3"/>
  <c r="DN29" i="3" s="1"/>
  <c r="DC29" i="3"/>
  <c r="DB29" i="3"/>
  <c r="DL29" i="3" s="1"/>
  <c r="DA29" i="3"/>
  <c r="DK29" i="3" s="1"/>
  <c r="CZ29" i="3"/>
  <c r="CY29" i="3"/>
  <c r="CX29" i="3"/>
  <c r="DH29" i="3" s="1"/>
  <c r="CW29" i="3"/>
  <c r="DG29" i="3" s="1"/>
  <c r="CV29" i="3"/>
  <c r="CU29" i="3"/>
  <c r="CT29" i="3"/>
  <c r="CS29" i="3"/>
  <c r="CR29" i="3"/>
  <c r="CQ29" i="3"/>
  <c r="CP29" i="3"/>
  <c r="CO29" i="3"/>
  <c r="CN29" i="3"/>
  <c r="CM29" i="3"/>
  <c r="CL29" i="3"/>
  <c r="CB29" i="3"/>
  <c r="BO29" i="3"/>
  <c r="BN29" i="3"/>
  <c r="BM29" i="3"/>
  <c r="BL29" i="3"/>
  <c r="BK29" i="3"/>
  <c r="BJ29" i="3"/>
  <c r="BI29" i="3"/>
  <c r="BH29" i="3"/>
  <c r="BG29" i="3"/>
  <c r="BC29" i="3"/>
  <c r="AL29" i="3"/>
  <c r="AK29" i="3"/>
  <c r="AF29" i="3"/>
  <c r="FP29" i="3" s="1"/>
  <c r="AC29" i="3"/>
  <c r="AD29" i="3" s="1"/>
  <c r="W29" i="3"/>
  <c r="R29" i="3"/>
  <c r="D29" i="3"/>
  <c r="GA28" i="3"/>
  <c r="FZ28" i="3"/>
  <c r="FW28" i="3"/>
  <c r="FR28" i="3"/>
  <c r="FU28" i="3" s="1"/>
  <c r="FQ28" i="3"/>
  <c r="FN28" i="3"/>
  <c r="FM28" i="3"/>
  <c r="FB28" i="3"/>
  <c r="FA28" i="3"/>
  <c r="EZ28" i="3"/>
  <c r="EY28" i="3"/>
  <c r="EX28" i="3"/>
  <c r="EW28" i="3"/>
  <c r="EV28" i="3"/>
  <c r="EU28" i="3"/>
  <c r="ET28" i="3"/>
  <c r="EQ28" i="3"/>
  <c r="DW28" i="3"/>
  <c r="DN28" i="3"/>
  <c r="FC28" i="3" s="1"/>
  <c r="DJ28" i="3"/>
  <c r="DI28" i="3"/>
  <c r="DG28" i="3"/>
  <c r="DF28" i="3"/>
  <c r="DE28" i="3"/>
  <c r="DD28" i="3"/>
  <c r="DC28" i="3"/>
  <c r="DM28" i="3" s="1"/>
  <c r="DB28" i="3"/>
  <c r="DL28" i="3" s="1"/>
  <c r="DA28" i="3"/>
  <c r="DK28" i="3" s="1"/>
  <c r="CZ28" i="3"/>
  <c r="CY28" i="3"/>
  <c r="CX28" i="3"/>
  <c r="DH28" i="3" s="1"/>
  <c r="CW28" i="3"/>
  <c r="CV28" i="3"/>
  <c r="CU28" i="3"/>
  <c r="CT28" i="3"/>
  <c r="CS28" i="3"/>
  <c r="CR28" i="3"/>
  <c r="CQ28" i="3"/>
  <c r="CP28" i="3"/>
  <c r="CO28" i="3"/>
  <c r="CN28" i="3"/>
  <c r="CM28" i="3"/>
  <c r="CL28" i="3"/>
  <c r="CB28" i="3"/>
  <c r="BO28" i="3"/>
  <c r="BN28" i="3"/>
  <c r="BM28" i="3"/>
  <c r="BL28" i="3"/>
  <c r="BK28" i="3"/>
  <c r="BJ28" i="3"/>
  <c r="BI28" i="3"/>
  <c r="BH28" i="3"/>
  <c r="BG28" i="3"/>
  <c r="BC28" i="3"/>
  <c r="AL28" i="3"/>
  <c r="AK28" i="3"/>
  <c r="AF28" i="3"/>
  <c r="EC28" i="3" s="1"/>
  <c r="AC28" i="3"/>
  <c r="AD28" i="3" s="1"/>
  <c r="W28" i="3"/>
  <c r="R28" i="3"/>
  <c r="D28" i="3"/>
  <c r="GA27" i="3"/>
  <c r="FZ27" i="3"/>
  <c r="FU27" i="3"/>
  <c r="FR27" i="3"/>
  <c r="FQ27" i="3"/>
  <c r="FW27" i="3" s="1"/>
  <c r="FN27" i="3"/>
  <c r="FM27" i="3"/>
  <c r="FB27" i="3"/>
  <c r="FC27" i="3" s="1"/>
  <c r="FA27" i="3"/>
  <c r="EZ27" i="3"/>
  <c r="EY27" i="3"/>
  <c r="EX27" i="3"/>
  <c r="EW27" i="3"/>
  <c r="EV27" i="3"/>
  <c r="EU27" i="3"/>
  <c r="ET27" i="3"/>
  <c r="EQ27" i="3"/>
  <c r="DW27" i="3"/>
  <c r="DN27" i="3"/>
  <c r="DK27" i="3"/>
  <c r="DG27" i="3"/>
  <c r="DF27" i="3"/>
  <c r="DE27" i="3"/>
  <c r="DD27" i="3"/>
  <c r="DC27" i="3"/>
  <c r="DM27" i="3" s="1"/>
  <c r="DB27" i="3"/>
  <c r="DL27" i="3" s="1"/>
  <c r="DA27" i="3"/>
  <c r="CZ27" i="3"/>
  <c r="DJ27" i="3" s="1"/>
  <c r="CY27" i="3"/>
  <c r="DI27" i="3" s="1"/>
  <c r="CX27" i="3"/>
  <c r="DH27" i="3" s="1"/>
  <c r="CW27" i="3"/>
  <c r="CV27" i="3"/>
  <c r="CU27" i="3"/>
  <c r="CT27" i="3"/>
  <c r="CS27" i="3"/>
  <c r="CR27" i="3"/>
  <c r="CQ27" i="3"/>
  <c r="CP27" i="3"/>
  <c r="CO27" i="3"/>
  <c r="CN27" i="3"/>
  <c r="CM27" i="3"/>
  <c r="CL27" i="3"/>
  <c r="CB27" i="3"/>
  <c r="BO27" i="3"/>
  <c r="BN27" i="3"/>
  <c r="BM27" i="3"/>
  <c r="BL27" i="3"/>
  <c r="BK27" i="3"/>
  <c r="BJ27" i="3"/>
  <c r="BI27" i="3"/>
  <c r="BH27" i="3"/>
  <c r="BG27" i="3"/>
  <c r="BC27" i="3"/>
  <c r="AL27" i="3"/>
  <c r="AK27" i="3"/>
  <c r="AF27" i="3"/>
  <c r="EG27" i="3" s="1"/>
  <c r="AD27" i="3"/>
  <c r="AC27" i="3"/>
  <c r="W27" i="3"/>
  <c r="R27" i="3"/>
  <c r="D27" i="3"/>
  <c r="GB26" i="3"/>
  <c r="GA26" i="3"/>
  <c r="FZ26" i="3"/>
  <c r="FW26" i="3"/>
  <c r="FR26" i="3"/>
  <c r="FU26" i="3" s="1"/>
  <c r="FQ26" i="3"/>
  <c r="FP26" i="3"/>
  <c r="FO26" i="3"/>
  <c r="FN26" i="3"/>
  <c r="FM26" i="3"/>
  <c r="FB26" i="3"/>
  <c r="FA26" i="3"/>
  <c r="EZ26" i="3"/>
  <c r="EY26" i="3"/>
  <c r="EX26" i="3"/>
  <c r="EW26" i="3"/>
  <c r="EV26" i="3"/>
  <c r="EU26" i="3"/>
  <c r="ET26" i="3"/>
  <c r="EQ26" i="3"/>
  <c r="EG26" i="3"/>
  <c r="EF26" i="3"/>
  <c r="EE26" i="3"/>
  <c r="ED26" i="3"/>
  <c r="EC26" i="3"/>
  <c r="DY26" i="3"/>
  <c r="DX26" i="3"/>
  <c r="DW26" i="3"/>
  <c r="DV26" i="3"/>
  <c r="DU26" i="3"/>
  <c r="DT26" i="3"/>
  <c r="DS26" i="3"/>
  <c r="DR26" i="3"/>
  <c r="DQ26" i="3"/>
  <c r="DP26" i="3"/>
  <c r="DL26" i="3"/>
  <c r="DK26" i="3"/>
  <c r="DI26" i="3"/>
  <c r="DH26" i="3"/>
  <c r="DF26" i="3"/>
  <c r="DE26" i="3"/>
  <c r="DD26" i="3"/>
  <c r="DN26" i="3" s="1"/>
  <c r="FC26" i="3" s="1"/>
  <c r="DC26" i="3"/>
  <c r="DM26" i="3" s="1"/>
  <c r="DB26" i="3"/>
  <c r="DA26" i="3"/>
  <c r="CZ26" i="3"/>
  <c r="DJ26" i="3" s="1"/>
  <c r="CY26" i="3"/>
  <c r="CX26" i="3"/>
  <c r="CW26" i="3"/>
  <c r="DG26" i="3" s="1"/>
  <c r="CV26" i="3"/>
  <c r="CU26" i="3"/>
  <c r="CT26" i="3"/>
  <c r="CS26" i="3"/>
  <c r="CR26" i="3"/>
  <c r="CQ26" i="3"/>
  <c r="CP26" i="3"/>
  <c r="CO26" i="3"/>
  <c r="CN26" i="3"/>
  <c r="CM26" i="3"/>
  <c r="CL26" i="3"/>
  <c r="CB26" i="3"/>
  <c r="BO26" i="3"/>
  <c r="BN26" i="3"/>
  <c r="BM26" i="3"/>
  <c r="BL26" i="3"/>
  <c r="BK26" i="3"/>
  <c r="BJ26" i="3"/>
  <c r="BI26" i="3"/>
  <c r="BH26" i="3"/>
  <c r="BG26" i="3"/>
  <c r="BC26" i="3"/>
  <c r="AL26" i="3"/>
  <c r="AK26" i="3"/>
  <c r="AD26" i="3"/>
  <c r="AC26" i="3"/>
  <c r="W26" i="3"/>
  <c r="R26" i="3"/>
  <c r="D26" i="3"/>
  <c r="GB25" i="3"/>
  <c r="GA25" i="3"/>
  <c r="FZ25" i="3"/>
  <c r="FU25" i="3"/>
  <c r="FO25" i="3"/>
  <c r="FM25" i="3"/>
  <c r="FB25" i="3"/>
  <c r="FA25" i="3"/>
  <c r="EZ25" i="3"/>
  <c r="EY25" i="3"/>
  <c r="EX25" i="3"/>
  <c r="EW25" i="3"/>
  <c r="EV25" i="3"/>
  <c r="EU25" i="3"/>
  <c r="ET25" i="3"/>
  <c r="EQ25" i="3"/>
  <c r="EG25" i="3"/>
  <c r="EF25" i="3"/>
  <c r="EE25" i="3"/>
  <c r="ED25" i="3"/>
  <c r="EC25" i="3"/>
  <c r="DY25" i="3"/>
  <c r="DX25" i="3"/>
  <c r="DW25" i="3"/>
  <c r="DV25" i="3"/>
  <c r="DU25" i="3"/>
  <c r="DT25" i="3"/>
  <c r="DS25" i="3"/>
  <c r="DR25" i="3"/>
  <c r="DQ25" i="3"/>
  <c r="DP25" i="3"/>
  <c r="DK25" i="3"/>
  <c r="DJ25" i="3"/>
  <c r="DH25" i="3"/>
  <c r="DG25" i="3"/>
  <c r="DF25" i="3"/>
  <c r="DE25" i="3"/>
  <c r="DD25" i="3"/>
  <c r="DN25" i="3" s="1"/>
  <c r="DC25" i="3"/>
  <c r="DM25" i="3" s="1"/>
  <c r="DB25" i="3"/>
  <c r="DL25" i="3" s="1"/>
  <c r="DA25" i="3"/>
  <c r="CZ25" i="3"/>
  <c r="CY25" i="3"/>
  <c r="DI25" i="3" s="1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B25" i="3"/>
  <c r="BO25" i="3"/>
  <c r="BN25" i="3"/>
  <c r="BM25" i="3"/>
  <c r="BL25" i="3"/>
  <c r="BK25" i="3"/>
  <c r="BJ25" i="3"/>
  <c r="BI25" i="3"/>
  <c r="BH25" i="3"/>
  <c r="BG25" i="3"/>
  <c r="BC25" i="3"/>
  <c r="AL25" i="3"/>
  <c r="AK25" i="3"/>
  <c r="AC25" i="3"/>
  <c r="AD25" i="3" s="1"/>
  <c r="W25" i="3"/>
  <c r="R25" i="3"/>
  <c r="D25" i="3"/>
  <c r="GA24" i="3"/>
  <c r="FZ24" i="3"/>
  <c r="FU24" i="3"/>
  <c r="FR24" i="3"/>
  <c r="FQ24" i="3"/>
  <c r="FW24" i="3" s="1"/>
  <c r="FN24" i="3"/>
  <c r="FM24" i="3"/>
  <c r="FB24" i="3"/>
  <c r="FC24" i="3" s="1"/>
  <c r="FA24" i="3"/>
  <c r="EZ24" i="3"/>
  <c r="EY24" i="3"/>
  <c r="EX24" i="3"/>
  <c r="EW24" i="3"/>
  <c r="EV24" i="3"/>
  <c r="EU24" i="3"/>
  <c r="ET24" i="3"/>
  <c r="EQ24" i="3"/>
  <c r="DW24" i="3"/>
  <c r="DN24" i="3"/>
  <c r="DK24" i="3"/>
  <c r="DG24" i="3"/>
  <c r="DF24" i="3"/>
  <c r="DE24" i="3"/>
  <c r="DD24" i="3"/>
  <c r="DC24" i="3"/>
  <c r="DM24" i="3" s="1"/>
  <c r="DB24" i="3"/>
  <c r="DL24" i="3" s="1"/>
  <c r="DA24" i="3"/>
  <c r="CZ24" i="3"/>
  <c r="DJ24" i="3" s="1"/>
  <c r="CY24" i="3"/>
  <c r="DI24" i="3" s="1"/>
  <c r="CX24" i="3"/>
  <c r="DH24" i="3" s="1"/>
  <c r="CW24" i="3"/>
  <c r="CV24" i="3"/>
  <c r="CU24" i="3"/>
  <c r="CT24" i="3"/>
  <c r="CS24" i="3"/>
  <c r="CR24" i="3"/>
  <c r="CQ24" i="3"/>
  <c r="CP24" i="3"/>
  <c r="CO24" i="3"/>
  <c r="CN24" i="3"/>
  <c r="CM24" i="3"/>
  <c r="CL24" i="3"/>
  <c r="CB24" i="3"/>
  <c r="BO24" i="3"/>
  <c r="BN24" i="3"/>
  <c r="BM24" i="3"/>
  <c r="BL24" i="3"/>
  <c r="BK24" i="3"/>
  <c r="BJ24" i="3"/>
  <c r="BI24" i="3"/>
  <c r="BH24" i="3"/>
  <c r="BG24" i="3"/>
  <c r="BC24" i="3"/>
  <c r="AL24" i="3"/>
  <c r="AK24" i="3"/>
  <c r="AF24" i="3"/>
  <c r="EG24" i="3" s="1"/>
  <c r="AD24" i="3"/>
  <c r="AC24" i="3"/>
  <c r="W24" i="3"/>
  <c r="R24" i="3"/>
  <c r="D24" i="3"/>
  <c r="GA23" i="3"/>
  <c r="FZ23" i="3"/>
  <c r="FM23" i="3"/>
  <c r="FB23" i="3"/>
  <c r="FA23" i="3"/>
  <c r="EZ23" i="3"/>
  <c r="EY23" i="3"/>
  <c r="EX23" i="3"/>
  <c r="EW23" i="3"/>
  <c r="EV23" i="3"/>
  <c r="EU23" i="3"/>
  <c r="ET23" i="3"/>
  <c r="EQ23" i="3"/>
  <c r="DW23" i="3"/>
  <c r="DM23" i="3"/>
  <c r="DL23" i="3"/>
  <c r="DI23" i="3"/>
  <c r="DF23" i="3"/>
  <c r="DE23" i="3"/>
  <c r="DD23" i="3"/>
  <c r="DN23" i="3" s="1"/>
  <c r="DC23" i="3"/>
  <c r="DB23" i="3"/>
  <c r="DA23" i="3"/>
  <c r="DK23" i="3" s="1"/>
  <c r="CZ23" i="3"/>
  <c r="DJ23" i="3" s="1"/>
  <c r="CY23" i="3"/>
  <c r="CX23" i="3"/>
  <c r="DH23" i="3" s="1"/>
  <c r="CW23" i="3"/>
  <c r="DG23" i="3" s="1"/>
  <c r="CV23" i="3"/>
  <c r="CU23" i="3"/>
  <c r="BO23" i="3"/>
  <c r="BN23" i="3"/>
  <c r="BM23" i="3"/>
  <c r="BL23" i="3"/>
  <c r="BK23" i="3"/>
  <c r="BJ23" i="3"/>
  <c r="BI23" i="3"/>
  <c r="BH23" i="3"/>
  <c r="BG23" i="3"/>
  <c r="BC23" i="3"/>
  <c r="AL23" i="3"/>
  <c r="AK23" i="3"/>
  <c r="AF23" i="3"/>
  <c r="EE23" i="3" s="1"/>
  <c r="AD23" i="3"/>
  <c r="AC23" i="3"/>
  <c r="W23" i="3"/>
  <c r="R23" i="3"/>
  <c r="D23" i="3"/>
  <c r="GA22" i="3"/>
  <c r="FZ22" i="3"/>
  <c r="FM22" i="3"/>
  <c r="FB22" i="3"/>
  <c r="FA22" i="3"/>
  <c r="EZ22" i="3"/>
  <c r="EY22" i="3"/>
  <c r="EX22" i="3"/>
  <c r="EW22" i="3"/>
  <c r="EV22" i="3"/>
  <c r="EU22" i="3"/>
  <c r="ET22" i="3"/>
  <c r="EQ22" i="3"/>
  <c r="DW22" i="3"/>
  <c r="DM22" i="3"/>
  <c r="DI22" i="3"/>
  <c r="DH22" i="3"/>
  <c r="DF22" i="3"/>
  <c r="DE22" i="3"/>
  <c r="DD22" i="3"/>
  <c r="DN22" i="3" s="1"/>
  <c r="FC22" i="3" s="1"/>
  <c r="DC22" i="3"/>
  <c r="DB22" i="3"/>
  <c r="DL22" i="3" s="1"/>
  <c r="DA22" i="3"/>
  <c r="DK22" i="3" s="1"/>
  <c r="CZ22" i="3"/>
  <c r="DJ22" i="3" s="1"/>
  <c r="CY22" i="3"/>
  <c r="CX22" i="3"/>
  <c r="CW22" i="3"/>
  <c r="DG22" i="3" s="1"/>
  <c r="CV22" i="3"/>
  <c r="CU22" i="3"/>
  <c r="BO22" i="3"/>
  <c r="BN22" i="3"/>
  <c r="BM22" i="3"/>
  <c r="BL22" i="3"/>
  <c r="BK22" i="3"/>
  <c r="BJ22" i="3"/>
  <c r="BI22" i="3"/>
  <c r="BH22" i="3"/>
  <c r="BG22" i="3"/>
  <c r="BC22" i="3"/>
  <c r="AL22" i="3"/>
  <c r="AK22" i="3"/>
  <c r="AF22" i="3"/>
  <c r="DY22" i="3" s="1"/>
  <c r="AD22" i="3"/>
  <c r="AC22" i="3"/>
  <c r="W22" i="3"/>
  <c r="R22" i="3"/>
  <c r="D22" i="3"/>
  <c r="GA21" i="3"/>
  <c r="FZ21" i="3"/>
  <c r="FW21" i="3"/>
  <c r="FR21" i="3"/>
  <c r="FU21" i="3" s="1"/>
  <c r="FQ21" i="3"/>
  <c r="FN21" i="3"/>
  <c r="FM21" i="3"/>
  <c r="FB21" i="3"/>
  <c r="FA21" i="3"/>
  <c r="EZ21" i="3"/>
  <c r="EY21" i="3"/>
  <c r="EX21" i="3"/>
  <c r="EW21" i="3"/>
  <c r="EV21" i="3"/>
  <c r="EU21" i="3"/>
  <c r="ET21" i="3"/>
  <c r="EQ21" i="3"/>
  <c r="DW21" i="3"/>
  <c r="DL21" i="3"/>
  <c r="DH21" i="3"/>
  <c r="DF21" i="3"/>
  <c r="DE21" i="3"/>
  <c r="DD21" i="3"/>
  <c r="DN21" i="3" s="1"/>
  <c r="FC21" i="3" s="1"/>
  <c r="DC21" i="3"/>
  <c r="DM21" i="3" s="1"/>
  <c r="DB21" i="3"/>
  <c r="DA21" i="3"/>
  <c r="DK21" i="3" s="1"/>
  <c r="CZ21" i="3"/>
  <c r="DJ21" i="3" s="1"/>
  <c r="CY21" i="3"/>
  <c r="DI21" i="3" s="1"/>
  <c r="CX21" i="3"/>
  <c r="CW21" i="3"/>
  <c r="DG21" i="3" s="1"/>
  <c r="CV21" i="3"/>
  <c r="CU21" i="3"/>
  <c r="CT21" i="3"/>
  <c r="CS21" i="3"/>
  <c r="CR21" i="3"/>
  <c r="CQ21" i="3"/>
  <c r="CP21" i="3"/>
  <c r="CO21" i="3"/>
  <c r="CN21" i="3"/>
  <c r="CM21" i="3"/>
  <c r="CL21" i="3"/>
  <c r="CB21" i="3"/>
  <c r="BO21" i="3"/>
  <c r="BN21" i="3"/>
  <c r="BM21" i="3"/>
  <c r="BL21" i="3"/>
  <c r="BK21" i="3"/>
  <c r="BJ21" i="3"/>
  <c r="BI21" i="3"/>
  <c r="BH21" i="3"/>
  <c r="BG21" i="3"/>
  <c r="BC21" i="3"/>
  <c r="AL21" i="3"/>
  <c r="AK21" i="3"/>
  <c r="AF21" i="3"/>
  <c r="EF21" i="3" s="1"/>
  <c r="AC21" i="3"/>
  <c r="AD21" i="3" s="1"/>
  <c r="W21" i="3"/>
  <c r="R21" i="3"/>
  <c r="D21" i="3"/>
  <c r="GA20" i="3"/>
  <c r="FZ20" i="3"/>
  <c r="FM20" i="3"/>
  <c r="FB20" i="3"/>
  <c r="FA20" i="3"/>
  <c r="EZ20" i="3"/>
  <c r="EY20" i="3"/>
  <c r="EX20" i="3"/>
  <c r="EW20" i="3"/>
  <c r="EV20" i="3"/>
  <c r="EU20" i="3"/>
  <c r="ET20" i="3"/>
  <c r="EQ20" i="3"/>
  <c r="DW20" i="3"/>
  <c r="DJ20" i="3"/>
  <c r="DF20" i="3"/>
  <c r="DE20" i="3"/>
  <c r="DD20" i="3"/>
  <c r="DN20" i="3" s="1"/>
  <c r="FC20" i="3" s="1"/>
  <c r="DC20" i="3"/>
  <c r="DM20" i="3" s="1"/>
  <c r="DB20" i="3"/>
  <c r="DL20" i="3" s="1"/>
  <c r="DA20" i="3"/>
  <c r="DK20" i="3" s="1"/>
  <c r="CZ20" i="3"/>
  <c r="CY20" i="3"/>
  <c r="DI20" i="3" s="1"/>
  <c r="CX20" i="3"/>
  <c r="DH20" i="3" s="1"/>
  <c r="CW20" i="3"/>
  <c r="DG20" i="3" s="1"/>
  <c r="CV20" i="3"/>
  <c r="CU20" i="3"/>
  <c r="BO20" i="3"/>
  <c r="BN20" i="3"/>
  <c r="BM20" i="3"/>
  <c r="BL20" i="3"/>
  <c r="BK20" i="3"/>
  <c r="BJ20" i="3"/>
  <c r="BI20" i="3"/>
  <c r="BH20" i="3"/>
  <c r="BG20" i="3"/>
  <c r="BC20" i="3"/>
  <c r="AL20" i="3"/>
  <c r="AK20" i="3"/>
  <c r="AF20" i="3"/>
  <c r="EC20" i="3" s="1"/>
  <c r="AC20" i="3"/>
  <c r="AD20" i="3" s="1"/>
  <c r="W20" i="3"/>
  <c r="R20" i="3"/>
  <c r="D20" i="3"/>
  <c r="GA19" i="3"/>
  <c r="FZ19" i="3"/>
  <c r="FR19" i="3"/>
  <c r="FU19" i="3" s="1"/>
  <c r="FQ19" i="3"/>
  <c r="FW19" i="3" s="1"/>
  <c r="FN19" i="3"/>
  <c r="FM19" i="3"/>
  <c r="FB19" i="3"/>
  <c r="FA19" i="3"/>
  <c r="EZ19" i="3"/>
  <c r="EY19" i="3"/>
  <c r="EX19" i="3"/>
  <c r="EW19" i="3"/>
  <c r="EV19" i="3"/>
  <c r="EU19" i="3"/>
  <c r="ET19" i="3"/>
  <c r="EQ19" i="3"/>
  <c r="DW19" i="3"/>
  <c r="DM19" i="3"/>
  <c r="DL19" i="3"/>
  <c r="DJ19" i="3"/>
  <c r="DF19" i="3"/>
  <c r="DE19" i="3"/>
  <c r="DD19" i="3"/>
  <c r="DN19" i="3" s="1"/>
  <c r="DC19" i="3"/>
  <c r="DB19" i="3"/>
  <c r="DA19" i="3"/>
  <c r="DK19" i="3" s="1"/>
  <c r="CZ19" i="3"/>
  <c r="CY19" i="3"/>
  <c r="DI19" i="3" s="1"/>
  <c r="CX19" i="3"/>
  <c r="DH19" i="3" s="1"/>
  <c r="CW19" i="3"/>
  <c r="DG19" i="3" s="1"/>
  <c r="CV19" i="3"/>
  <c r="CU19" i="3"/>
  <c r="CT19" i="3"/>
  <c r="CS19" i="3"/>
  <c r="CR19" i="3"/>
  <c r="CQ19" i="3"/>
  <c r="CP19" i="3"/>
  <c r="CO19" i="3"/>
  <c r="CN19" i="3"/>
  <c r="CM19" i="3"/>
  <c r="CL19" i="3"/>
  <c r="CB19" i="3"/>
  <c r="BO19" i="3"/>
  <c r="BN19" i="3"/>
  <c r="BM19" i="3"/>
  <c r="BL19" i="3"/>
  <c r="BK19" i="3"/>
  <c r="BJ19" i="3"/>
  <c r="BI19" i="3"/>
  <c r="BH19" i="3"/>
  <c r="BG19" i="3"/>
  <c r="BC19" i="3"/>
  <c r="AL19" i="3"/>
  <c r="AK19" i="3"/>
  <c r="AF19" i="3"/>
  <c r="FP19" i="3" s="1"/>
  <c r="AD19" i="3"/>
  <c r="AC19" i="3"/>
  <c r="W19" i="3"/>
  <c r="R19" i="3"/>
  <c r="D19" i="3"/>
  <c r="GB18" i="3"/>
  <c r="GA18" i="3"/>
  <c r="FZ18" i="3"/>
  <c r="FM18" i="3"/>
  <c r="FB18" i="3"/>
  <c r="FA18" i="3"/>
  <c r="EZ18" i="3"/>
  <c r="EY18" i="3"/>
  <c r="EX18" i="3"/>
  <c r="EW18" i="3"/>
  <c r="EV18" i="3"/>
  <c r="EU18" i="3"/>
  <c r="ET18" i="3"/>
  <c r="EQ18" i="3"/>
  <c r="EG18" i="3"/>
  <c r="EF18" i="3"/>
  <c r="EE18" i="3"/>
  <c r="ED18" i="3"/>
  <c r="EC18" i="3"/>
  <c r="DY18" i="3"/>
  <c r="DX18" i="3"/>
  <c r="DW18" i="3"/>
  <c r="DV18" i="3"/>
  <c r="DU18" i="3"/>
  <c r="DT18" i="3"/>
  <c r="DS18" i="3"/>
  <c r="DR18" i="3"/>
  <c r="DQ18" i="3"/>
  <c r="DP18" i="3"/>
  <c r="DK18" i="3"/>
  <c r="DJ18" i="3"/>
  <c r="DF18" i="3"/>
  <c r="DE18" i="3"/>
  <c r="DD18" i="3"/>
  <c r="DN18" i="3" s="1"/>
  <c r="DC18" i="3"/>
  <c r="DM18" i="3" s="1"/>
  <c r="DB18" i="3"/>
  <c r="DL18" i="3" s="1"/>
  <c r="DA18" i="3"/>
  <c r="CZ18" i="3"/>
  <c r="CY18" i="3"/>
  <c r="DI18" i="3" s="1"/>
  <c r="CX18" i="3"/>
  <c r="DH18" i="3" s="1"/>
  <c r="CW18" i="3"/>
  <c r="DG18" i="3" s="1"/>
  <c r="CV18" i="3"/>
  <c r="CU18" i="3"/>
  <c r="BO18" i="3"/>
  <c r="BN18" i="3"/>
  <c r="BM18" i="3"/>
  <c r="BL18" i="3"/>
  <c r="BK18" i="3"/>
  <c r="BJ18" i="3"/>
  <c r="BI18" i="3"/>
  <c r="BH18" i="3"/>
  <c r="BG18" i="3"/>
  <c r="BC18" i="3"/>
  <c r="AL18" i="3"/>
  <c r="AK18" i="3"/>
  <c r="AC18" i="3"/>
  <c r="AD18" i="3" s="1"/>
  <c r="W18" i="3"/>
  <c r="R18" i="3"/>
  <c r="D18" i="3"/>
  <c r="GA17" i="3"/>
  <c r="FZ17" i="3"/>
  <c r="FM17" i="3"/>
  <c r="FB17" i="3"/>
  <c r="FA17" i="3"/>
  <c r="EZ17" i="3"/>
  <c r="EY17" i="3"/>
  <c r="EX17" i="3"/>
  <c r="EW17" i="3"/>
  <c r="EV17" i="3"/>
  <c r="EU17" i="3"/>
  <c r="ET17" i="3"/>
  <c r="EQ17" i="3"/>
  <c r="DW17" i="3"/>
  <c r="DN17" i="3"/>
  <c r="FC17" i="3" s="1"/>
  <c r="DM17" i="3"/>
  <c r="DF17" i="3"/>
  <c r="DE17" i="3"/>
  <c r="DD17" i="3"/>
  <c r="DC17" i="3"/>
  <c r="DB17" i="3"/>
  <c r="DL17" i="3" s="1"/>
  <c r="DA17" i="3"/>
  <c r="DK17" i="3" s="1"/>
  <c r="CZ17" i="3"/>
  <c r="DJ17" i="3" s="1"/>
  <c r="CY17" i="3"/>
  <c r="DI17" i="3" s="1"/>
  <c r="CX17" i="3"/>
  <c r="DH17" i="3" s="1"/>
  <c r="CW17" i="3"/>
  <c r="DG17" i="3" s="1"/>
  <c r="CV17" i="3"/>
  <c r="CU17" i="3"/>
  <c r="BO17" i="3"/>
  <c r="BN17" i="3"/>
  <c r="BM17" i="3"/>
  <c r="BL17" i="3"/>
  <c r="BK17" i="3"/>
  <c r="BJ17" i="3"/>
  <c r="BI17" i="3"/>
  <c r="BH17" i="3"/>
  <c r="BG17" i="3"/>
  <c r="BC17" i="3"/>
  <c r="AL17" i="3"/>
  <c r="AK17" i="3"/>
  <c r="AF17" i="3"/>
  <c r="AD17" i="3"/>
  <c r="AC17" i="3"/>
  <c r="W17" i="3"/>
  <c r="R17" i="3"/>
  <c r="D17" i="3"/>
  <c r="GA16" i="3"/>
  <c r="FZ16" i="3"/>
  <c r="FU16" i="3"/>
  <c r="FR16" i="3"/>
  <c r="FQ16" i="3"/>
  <c r="FW16" i="3" s="1"/>
  <c r="FN16" i="3"/>
  <c r="FM16" i="3"/>
  <c r="FB16" i="3"/>
  <c r="FA16" i="3"/>
  <c r="EZ16" i="3"/>
  <c r="EY16" i="3"/>
  <c r="EX16" i="3"/>
  <c r="EW16" i="3"/>
  <c r="EV16" i="3"/>
  <c r="EU16" i="3"/>
  <c r="ET16" i="3"/>
  <c r="EQ16" i="3"/>
  <c r="DW16" i="3"/>
  <c r="DN16" i="3"/>
  <c r="FC16" i="3" s="1"/>
  <c r="DK16" i="3"/>
  <c r="DJ16" i="3"/>
  <c r="DF16" i="3"/>
  <c r="DE16" i="3"/>
  <c r="DD16" i="3"/>
  <c r="DC16" i="3"/>
  <c r="DM16" i="3" s="1"/>
  <c r="DB16" i="3"/>
  <c r="DL16" i="3" s="1"/>
  <c r="DA16" i="3"/>
  <c r="CZ16" i="3"/>
  <c r="CY16" i="3"/>
  <c r="DI16" i="3" s="1"/>
  <c r="CX16" i="3"/>
  <c r="DH16" i="3" s="1"/>
  <c r="CW16" i="3"/>
  <c r="DG16" i="3" s="1"/>
  <c r="CV16" i="3"/>
  <c r="CU16" i="3"/>
  <c r="CT16" i="3"/>
  <c r="CS16" i="3"/>
  <c r="CR16" i="3"/>
  <c r="CQ16" i="3"/>
  <c r="CP16" i="3"/>
  <c r="CO16" i="3"/>
  <c r="CN16" i="3"/>
  <c r="CM16" i="3"/>
  <c r="CL16" i="3"/>
  <c r="CB16" i="3"/>
  <c r="BO16" i="3"/>
  <c r="BN16" i="3"/>
  <c r="BM16" i="3"/>
  <c r="BL16" i="3"/>
  <c r="BK16" i="3"/>
  <c r="BJ16" i="3"/>
  <c r="BI16" i="3"/>
  <c r="BH16" i="3"/>
  <c r="BG16" i="3"/>
  <c r="BC16" i="3"/>
  <c r="AL16" i="3"/>
  <c r="AK16" i="3"/>
  <c r="AF16" i="3"/>
  <c r="EC16" i="3" s="1"/>
  <c r="AD16" i="3"/>
  <c r="AC16" i="3"/>
  <c r="W16" i="3"/>
  <c r="R16" i="3"/>
  <c r="D16" i="3"/>
  <c r="GA15" i="3"/>
  <c r="FZ15" i="3"/>
  <c r="FW15" i="3"/>
  <c r="FR15" i="3"/>
  <c r="FU15" i="3" s="1"/>
  <c r="FQ15" i="3"/>
  <c r="FN15" i="3"/>
  <c r="FM15" i="3"/>
  <c r="FB15" i="3"/>
  <c r="FA15" i="3"/>
  <c r="EZ15" i="3"/>
  <c r="EY15" i="3"/>
  <c r="EX15" i="3"/>
  <c r="EW15" i="3"/>
  <c r="EV15" i="3"/>
  <c r="EU15" i="3"/>
  <c r="ET15" i="3"/>
  <c r="EQ15" i="3"/>
  <c r="DW15" i="3"/>
  <c r="DK15" i="3"/>
  <c r="DI15" i="3"/>
  <c r="DH15" i="3"/>
  <c r="DG15" i="3"/>
  <c r="DF15" i="3"/>
  <c r="DE15" i="3"/>
  <c r="DD15" i="3"/>
  <c r="DN15" i="3" s="1"/>
  <c r="FC15" i="3" s="1"/>
  <c r="DC15" i="3"/>
  <c r="DM15" i="3" s="1"/>
  <c r="DB15" i="3"/>
  <c r="DL15" i="3" s="1"/>
  <c r="DA15" i="3"/>
  <c r="CZ15" i="3"/>
  <c r="DJ15" i="3" s="1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B15" i="3"/>
  <c r="BO15" i="3"/>
  <c r="BN15" i="3"/>
  <c r="BM15" i="3"/>
  <c r="BL15" i="3"/>
  <c r="BK15" i="3"/>
  <c r="BJ15" i="3"/>
  <c r="BI15" i="3"/>
  <c r="BH15" i="3"/>
  <c r="BG15" i="3"/>
  <c r="BC15" i="3"/>
  <c r="AL15" i="3"/>
  <c r="AK15" i="3"/>
  <c r="AF15" i="3"/>
  <c r="DX15" i="3" s="1"/>
  <c r="AC15" i="3"/>
  <c r="AD15" i="3" s="1"/>
  <c r="W15" i="3"/>
  <c r="R15" i="3"/>
  <c r="D15" i="3"/>
  <c r="GA14" i="3"/>
  <c r="FZ14" i="3"/>
  <c r="FM14" i="3"/>
  <c r="FB14" i="3"/>
  <c r="FA14" i="3"/>
  <c r="EZ14" i="3"/>
  <c r="EY14" i="3"/>
  <c r="EX14" i="3"/>
  <c r="EW14" i="3"/>
  <c r="EV14" i="3"/>
  <c r="EU14" i="3"/>
  <c r="ET14" i="3"/>
  <c r="EQ14" i="3"/>
  <c r="DW14" i="3"/>
  <c r="DN14" i="3"/>
  <c r="FC14" i="3" s="1"/>
  <c r="DM14" i="3"/>
  <c r="DI14" i="3"/>
  <c r="DG14" i="3"/>
  <c r="DF14" i="3"/>
  <c r="DE14" i="3"/>
  <c r="DD14" i="3"/>
  <c r="DC14" i="3"/>
  <c r="DB14" i="3"/>
  <c r="DL14" i="3" s="1"/>
  <c r="DA14" i="3"/>
  <c r="DK14" i="3" s="1"/>
  <c r="CZ14" i="3"/>
  <c r="DJ14" i="3" s="1"/>
  <c r="CY14" i="3"/>
  <c r="CX14" i="3"/>
  <c r="DH14" i="3" s="1"/>
  <c r="CW14" i="3"/>
  <c r="CV14" i="3"/>
  <c r="CU14" i="3"/>
  <c r="BO14" i="3"/>
  <c r="BN14" i="3"/>
  <c r="BM14" i="3"/>
  <c r="BL14" i="3"/>
  <c r="BK14" i="3"/>
  <c r="BJ14" i="3"/>
  <c r="BI14" i="3"/>
  <c r="BH14" i="3"/>
  <c r="BG14" i="3"/>
  <c r="BC14" i="3"/>
  <c r="AL14" i="3"/>
  <c r="AK14" i="3"/>
  <c r="AF14" i="3"/>
  <c r="EG14" i="3" s="1"/>
  <c r="AC14" i="3"/>
  <c r="AD14" i="3" s="1"/>
  <c r="W14" i="3"/>
  <c r="R14" i="3"/>
  <c r="D14" i="3"/>
  <c r="GA13" i="3"/>
  <c r="FZ13" i="3"/>
  <c r="FM13" i="3"/>
  <c r="FB13" i="3"/>
  <c r="FA13" i="3"/>
  <c r="EZ13" i="3"/>
  <c r="EY13" i="3"/>
  <c r="EX13" i="3"/>
  <c r="EW13" i="3"/>
  <c r="EV13" i="3"/>
  <c r="EU13" i="3"/>
  <c r="ET13" i="3"/>
  <c r="EQ13" i="3"/>
  <c r="DW13" i="3"/>
  <c r="DM13" i="3"/>
  <c r="DK13" i="3"/>
  <c r="DJ13" i="3"/>
  <c r="DI13" i="3"/>
  <c r="DF13" i="3"/>
  <c r="DE13" i="3"/>
  <c r="DD13" i="3"/>
  <c r="DN13" i="3" s="1"/>
  <c r="FC13" i="3" s="1"/>
  <c r="DC13" i="3"/>
  <c r="DB13" i="3"/>
  <c r="DL13" i="3" s="1"/>
  <c r="DA13" i="3"/>
  <c r="CZ13" i="3"/>
  <c r="CY13" i="3"/>
  <c r="CX13" i="3"/>
  <c r="DH13" i="3" s="1"/>
  <c r="CW13" i="3"/>
  <c r="DG13" i="3" s="1"/>
  <c r="CV13" i="3"/>
  <c r="CU13" i="3"/>
  <c r="BO13" i="3"/>
  <c r="BN13" i="3"/>
  <c r="BM13" i="3"/>
  <c r="BL13" i="3"/>
  <c r="BK13" i="3"/>
  <c r="BJ13" i="3"/>
  <c r="BI13" i="3"/>
  <c r="BH13" i="3"/>
  <c r="BG13" i="3"/>
  <c r="BC13" i="3"/>
  <c r="AL13" i="3"/>
  <c r="AK13" i="3"/>
  <c r="AF13" i="3"/>
  <c r="EC13" i="3" s="1"/>
  <c r="AC13" i="3"/>
  <c r="AD13" i="3" s="1"/>
  <c r="W13" i="3"/>
  <c r="R13" i="3"/>
  <c r="D13" i="3"/>
  <c r="GB12" i="3"/>
  <c r="GA12" i="3"/>
  <c r="FZ12" i="3"/>
  <c r="FU12" i="3"/>
  <c r="FR12" i="3"/>
  <c r="FQ12" i="3"/>
  <c r="FW12" i="3" s="1"/>
  <c r="FP12" i="3"/>
  <c r="FO12" i="3"/>
  <c r="FN12" i="3"/>
  <c r="FM12" i="3"/>
  <c r="FB12" i="3"/>
  <c r="FC12" i="3" s="1"/>
  <c r="FA12" i="3"/>
  <c r="EZ12" i="3"/>
  <c r="EY12" i="3"/>
  <c r="EX12" i="3"/>
  <c r="EW12" i="3"/>
  <c r="EV12" i="3"/>
  <c r="EU12" i="3"/>
  <c r="ET12" i="3"/>
  <c r="EQ12" i="3"/>
  <c r="EG12" i="3"/>
  <c r="EF12" i="3"/>
  <c r="EE12" i="3"/>
  <c r="ED12" i="3"/>
  <c r="EC12" i="3"/>
  <c r="DY12" i="3"/>
  <c r="DX12" i="3"/>
  <c r="DW12" i="3"/>
  <c r="DV12" i="3"/>
  <c r="DU12" i="3"/>
  <c r="DT12" i="3"/>
  <c r="DS12" i="3"/>
  <c r="DR12" i="3"/>
  <c r="DQ12" i="3"/>
  <c r="DP12" i="3"/>
  <c r="DM12" i="3"/>
  <c r="DL12" i="3"/>
  <c r="DH12" i="3"/>
  <c r="DF12" i="3"/>
  <c r="DE12" i="3"/>
  <c r="DD12" i="3"/>
  <c r="DN12" i="3" s="1"/>
  <c r="DC12" i="3"/>
  <c r="DB12" i="3"/>
  <c r="DA12" i="3"/>
  <c r="DK12" i="3" s="1"/>
  <c r="CZ12" i="3"/>
  <c r="DJ12" i="3" s="1"/>
  <c r="CY12" i="3"/>
  <c r="DI12" i="3" s="1"/>
  <c r="CX12" i="3"/>
  <c r="CW12" i="3"/>
  <c r="DG12" i="3" s="1"/>
  <c r="CV12" i="3"/>
  <c r="CU12" i="3"/>
  <c r="CT12" i="3"/>
  <c r="CS12" i="3"/>
  <c r="CR12" i="3"/>
  <c r="CQ12" i="3"/>
  <c r="CP12" i="3"/>
  <c r="CO12" i="3"/>
  <c r="CN12" i="3"/>
  <c r="CM12" i="3"/>
  <c r="CL12" i="3"/>
  <c r="CB12" i="3"/>
  <c r="BO12" i="3"/>
  <c r="BN12" i="3"/>
  <c r="BM12" i="3"/>
  <c r="BL12" i="3"/>
  <c r="BK12" i="3"/>
  <c r="BJ12" i="3"/>
  <c r="BI12" i="3"/>
  <c r="BH12" i="3"/>
  <c r="BG12" i="3"/>
  <c r="BC12" i="3"/>
  <c r="AL12" i="3"/>
  <c r="AK12" i="3"/>
  <c r="AC12" i="3"/>
  <c r="AD12" i="3" s="1"/>
  <c r="W12" i="3"/>
  <c r="R12" i="3"/>
  <c r="D12" i="3"/>
  <c r="GA11" i="3"/>
  <c r="FZ11" i="3"/>
  <c r="FM11" i="3"/>
  <c r="FB11" i="3"/>
  <c r="FA11" i="3"/>
  <c r="EZ11" i="3"/>
  <c r="EY11" i="3"/>
  <c r="EX11" i="3"/>
  <c r="EW11" i="3"/>
  <c r="EV11" i="3"/>
  <c r="EU11" i="3"/>
  <c r="ET11" i="3"/>
  <c r="EQ11" i="3"/>
  <c r="DW11" i="3"/>
  <c r="DM11" i="3"/>
  <c r="DJ11" i="3"/>
  <c r="DI11" i="3"/>
  <c r="DF11" i="3"/>
  <c r="DE11" i="3"/>
  <c r="DD11" i="3"/>
  <c r="DN11" i="3" s="1"/>
  <c r="FC11" i="3" s="1"/>
  <c r="DC11" i="3"/>
  <c r="DB11" i="3"/>
  <c r="DL11" i="3" s="1"/>
  <c r="DA11" i="3"/>
  <c r="DK11" i="3" s="1"/>
  <c r="CZ11" i="3"/>
  <c r="CY11" i="3"/>
  <c r="CX11" i="3"/>
  <c r="DH11" i="3" s="1"/>
  <c r="CW11" i="3"/>
  <c r="DG11" i="3" s="1"/>
  <c r="CV11" i="3"/>
  <c r="CU11" i="3"/>
  <c r="BO11" i="3"/>
  <c r="BN11" i="3"/>
  <c r="BM11" i="3"/>
  <c r="BL11" i="3"/>
  <c r="BK11" i="3"/>
  <c r="BJ11" i="3"/>
  <c r="BI11" i="3"/>
  <c r="BH11" i="3"/>
  <c r="BG11" i="3"/>
  <c r="BC11" i="3"/>
  <c r="AL11" i="3"/>
  <c r="AK11" i="3"/>
  <c r="AF11" i="3"/>
  <c r="EC11" i="3" s="1"/>
  <c r="AC11" i="3"/>
  <c r="AD11" i="3" s="1"/>
  <c r="W11" i="3"/>
  <c r="R11" i="3"/>
  <c r="D11" i="3"/>
  <c r="GA10" i="3"/>
  <c r="FZ10" i="3"/>
  <c r="FM10" i="3"/>
  <c r="FB10" i="3"/>
  <c r="FC10" i="3" s="1"/>
  <c r="FA10" i="3"/>
  <c r="EZ10" i="3"/>
  <c r="EY10" i="3"/>
  <c r="EX10" i="3"/>
  <c r="EW10" i="3"/>
  <c r="EV10" i="3"/>
  <c r="EU10" i="3"/>
  <c r="ET10" i="3"/>
  <c r="EQ10" i="3"/>
  <c r="DW10" i="3"/>
  <c r="DJ10" i="3"/>
  <c r="DG10" i="3"/>
  <c r="DF10" i="3"/>
  <c r="DE10" i="3"/>
  <c r="DD10" i="3"/>
  <c r="DN10" i="3" s="1"/>
  <c r="DC10" i="3"/>
  <c r="DM10" i="3" s="1"/>
  <c r="DB10" i="3"/>
  <c r="DL10" i="3" s="1"/>
  <c r="DA10" i="3"/>
  <c r="DK10" i="3" s="1"/>
  <c r="CZ10" i="3"/>
  <c r="CY10" i="3"/>
  <c r="DI10" i="3" s="1"/>
  <c r="CX10" i="3"/>
  <c r="DH10" i="3" s="1"/>
  <c r="CW10" i="3"/>
  <c r="CV10" i="3"/>
  <c r="CU10" i="3"/>
  <c r="CT10" i="3"/>
  <c r="CS10" i="3"/>
  <c r="CR10" i="3"/>
  <c r="CQ10" i="3"/>
  <c r="CP10" i="3"/>
  <c r="CO10" i="3"/>
  <c r="CN10" i="3"/>
  <c r="CM10" i="3"/>
  <c r="CL10" i="3"/>
  <c r="CB10" i="3"/>
  <c r="BO10" i="3"/>
  <c r="BN10" i="3"/>
  <c r="BM10" i="3"/>
  <c r="BL10" i="3"/>
  <c r="BK10" i="3"/>
  <c r="BJ10" i="3"/>
  <c r="BI10" i="3"/>
  <c r="BH10" i="3"/>
  <c r="BG10" i="3"/>
  <c r="BC10" i="3"/>
  <c r="AL10" i="3"/>
  <c r="AK10" i="3"/>
  <c r="AF10" i="3"/>
  <c r="GB10" i="3" s="1"/>
  <c r="AC10" i="3"/>
  <c r="AD10" i="3" s="1"/>
  <c r="W10" i="3"/>
  <c r="R10" i="3"/>
  <c r="D10" i="3"/>
  <c r="GA9" i="3"/>
  <c r="FZ9" i="3"/>
  <c r="FM9" i="3"/>
  <c r="FB9" i="3"/>
  <c r="FA9" i="3"/>
  <c r="EZ9" i="3"/>
  <c r="EY9" i="3"/>
  <c r="EX9" i="3"/>
  <c r="EW9" i="3"/>
  <c r="EV9" i="3"/>
  <c r="EU9" i="3"/>
  <c r="ET9" i="3"/>
  <c r="EQ9" i="3"/>
  <c r="DW9" i="3"/>
  <c r="DM9" i="3"/>
  <c r="DH9" i="3"/>
  <c r="DF9" i="3"/>
  <c r="DE9" i="3"/>
  <c r="DD9" i="3"/>
  <c r="DN9" i="3" s="1"/>
  <c r="DC9" i="3"/>
  <c r="DB9" i="3"/>
  <c r="DL9" i="3" s="1"/>
  <c r="DA9" i="3"/>
  <c r="DK9" i="3" s="1"/>
  <c r="CZ9" i="3"/>
  <c r="DJ9" i="3" s="1"/>
  <c r="CY9" i="3"/>
  <c r="DI9" i="3" s="1"/>
  <c r="CX9" i="3"/>
  <c r="CW9" i="3"/>
  <c r="DG9" i="3" s="1"/>
  <c r="CV9" i="3"/>
  <c r="CU9" i="3"/>
  <c r="BO9" i="3"/>
  <c r="BN9" i="3"/>
  <c r="BM9" i="3"/>
  <c r="BL9" i="3"/>
  <c r="BK9" i="3"/>
  <c r="BJ9" i="3"/>
  <c r="BI9" i="3"/>
  <c r="BH9" i="3"/>
  <c r="BG9" i="3"/>
  <c r="BC9" i="3"/>
  <c r="AL9" i="3"/>
  <c r="AK9" i="3"/>
  <c r="AF9" i="3"/>
  <c r="GB9" i="3" s="1"/>
  <c r="AD9" i="3"/>
  <c r="AC9" i="3"/>
  <c r="W9" i="3"/>
  <c r="R9" i="3"/>
  <c r="D9" i="3"/>
  <c r="GA8" i="3"/>
  <c r="FZ8" i="3"/>
  <c r="FO8" i="3"/>
  <c r="FM8" i="3"/>
  <c r="FB8" i="3"/>
  <c r="FA8" i="3"/>
  <c r="EZ8" i="3"/>
  <c r="EY8" i="3"/>
  <c r="EX8" i="3"/>
  <c r="EW8" i="3"/>
  <c r="EV8" i="3"/>
  <c r="EU8" i="3"/>
  <c r="ET8" i="3"/>
  <c r="EQ8" i="3"/>
  <c r="DW8" i="3"/>
  <c r="DM8" i="3"/>
  <c r="DJ8" i="3"/>
  <c r="DI8" i="3"/>
  <c r="DF8" i="3"/>
  <c r="DE8" i="3"/>
  <c r="DD8" i="3"/>
  <c r="DN8" i="3" s="1"/>
  <c r="FC8" i="3" s="1"/>
  <c r="DC8" i="3"/>
  <c r="DB8" i="3"/>
  <c r="DL8" i="3" s="1"/>
  <c r="DA8" i="3"/>
  <c r="DK8" i="3" s="1"/>
  <c r="CZ8" i="3"/>
  <c r="CY8" i="3"/>
  <c r="CX8" i="3"/>
  <c r="DH8" i="3" s="1"/>
  <c r="CW8" i="3"/>
  <c r="DG8" i="3" s="1"/>
  <c r="CV8" i="3"/>
  <c r="CU8" i="3"/>
  <c r="CT8" i="3"/>
  <c r="CS8" i="3"/>
  <c r="CR8" i="3"/>
  <c r="CQ8" i="3"/>
  <c r="CP8" i="3"/>
  <c r="CO8" i="3"/>
  <c r="CN8" i="3"/>
  <c r="CM8" i="3"/>
  <c r="CL8" i="3"/>
  <c r="CB8" i="3"/>
  <c r="BO8" i="3"/>
  <c r="BN8" i="3"/>
  <c r="BM8" i="3"/>
  <c r="BL8" i="3"/>
  <c r="BK8" i="3"/>
  <c r="BJ8" i="3"/>
  <c r="BI8" i="3"/>
  <c r="BH8" i="3"/>
  <c r="BG8" i="3"/>
  <c r="BC8" i="3"/>
  <c r="AL8" i="3"/>
  <c r="AK8" i="3"/>
  <c r="AF8" i="3"/>
  <c r="EC8" i="3" s="1"/>
  <c r="AC8" i="3"/>
  <c r="AD8" i="3" s="1"/>
  <c r="W8" i="3"/>
  <c r="R8" i="3"/>
  <c r="D8" i="3"/>
  <c r="GA7" i="3"/>
  <c r="FZ7" i="3"/>
  <c r="FU7" i="3"/>
  <c r="FR7" i="3"/>
  <c r="FQ7" i="3"/>
  <c r="FW7" i="3" s="1"/>
  <c r="FN7" i="3"/>
  <c r="FM7" i="3"/>
  <c r="FB7" i="3"/>
  <c r="FC7" i="3" s="1"/>
  <c r="FA7" i="3"/>
  <c r="EZ7" i="3"/>
  <c r="EY7" i="3"/>
  <c r="EX7" i="3"/>
  <c r="EW7" i="3"/>
  <c r="EV7" i="3"/>
  <c r="EU7" i="3"/>
  <c r="ET7" i="3"/>
  <c r="EQ7" i="3"/>
  <c r="DW7" i="3"/>
  <c r="DN7" i="3"/>
  <c r="DJ7" i="3"/>
  <c r="DG7" i="3"/>
  <c r="DF7" i="3"/>
  <c r="DE7" i="3"/>
  <c r="DD7" i="3"/>
  <c r="DC7" i="3"/>
  <c r="DM7" i="3" s="1"/>
  <c r="DB7" i="3"/>
  <c r="DL7" i="3" s="1"/>
  <c r="DA7" i="3"/>
  <c r="DK7" i="3" s="1"/>
  <c r="CZ7" i="3"/>
  <c r="CY7" i="3"/>
  <c r="DI7" i="3" s="1"/>
  <c r="CX7" i="3"/>
  <c r="DH7" i="3" s="1"/>
  <c r="CW7" i="3"/>
  <c r="CV7" i="3"/>
  <c r="CU7" i="3"/>
  <c r="CT7" i="3"/>
  <c r="CS7" i="3"/>
  <c r="CR7" i="3"/>
  <c r="CQ7" i="3"/>
  <c r="CP7" i="3"/>
  <c r="CO7" i="3"/>
  <c r="CN7" i="3"/>
  <c r="CM7" i="3"/>
  <c r="CL7" i="3"/>
  <c r="CB7" i="3"/>
  <c r="BO7" i="3"/>
  <c r="BN7" i="3"/>
  <c r="BM7" i="3"/>
  <c r="BL7" i="3"/>
  <c r="BK7" i="3"/>
  <c r="BJ7" i="3"/>
  <c r="BI7" i="3"/>
  <c r="BH7" i="3"/>
  <c r="BG7" i="3"/>
  <c r="BC7" i="3"/>
  <c r="AL7" i="3"/>
  <c r="AK7" i="3"/>
  <c r="AF7" i="3"/>
  <c r="EG7" i="3" s="1"/>
  <c r="AC7" i="3"/>
  <c r="AD7" i="3" s="1"/>
  <c r="W7" i="3"/>
  <c r="R7" i="3"/>
  <c r="D7" i="3"/>
  <c r="GA6" i="3"/>
  <c r="FZ6" i="3"/>
  <c r="FW6" i="3"/>
  <c r="FR6" i="3"/>
  <c r="FU6" i="3" s="1"/>
  <c r="FQ6" i="3"/>
  <c r="FN6" i="3"/>
  <c r="FM6" i="3"/>
  <c r="FB6" i="3"/>
  <c r="FA6" i="3"/>
  <c r="EZ6" i="3"/>
  <c r="EY6" i="3"/>
  <c r="EX6" i="3"/>
  <c r="EW6" i="3"/>
  <c r="EV6" i="3"/>
  <c r="EU6" i="3"/>
  <c r="ET6" i="3"/>
  <c r="EQ6" i="3"/>
  <c r="DW6" i="3"/>
  <c r="DL6" i="3"/>
  <c r="DK6" i="3"/>
  <c r="DG6" i="3"/>
  <c r="DF6" i="3"/>
  <c r="DE6" i="3"/>
  <c r="DD6" i="3"/>
  <c r="DN6" i="3" s="1"/>
  <c r="DC6" i="3"/>
  <c r="DM6" i="3" s="1"/>
  <c r="DB6" i="3"/>
  <c r="DA6" i="3"/>
  <c r="CZ6" i="3"/>
  <c r="DJ6" i="3" s="1"/>
  <c r="CY6" i="3"/>
  <c r="DI6" i="3" s="1"/>
  <c r="CX6" i="3"/>
  <c r="DH6" i="3" s="1"/>
  <c r="CW6" i="3"/>
  <c r="CV6" i="3"/>
  <c r="CU6" i="3"/>
  <c r="CT6" i="3"/>
  <c r="CS6" i="3"/>
  <c r="CR6" i="3"/>
  <c r="CQ6" i="3"/>
  <c r="CP6" i="3"/>
  <c r="CO6" i="3"/>
  <c r="CN6" i="3"/>
  <c r="CM6" i="3"/>
  <c r="CL6" i="3"/>
  <c r="CB6" i="3"/>
  <c r="BO6" i="3"/>
  <c r="BN6" i="3"/>
  <c r="BM6" i="3"/>
  <c r="BL6" i="3"/>
  <c r="BK6" i="3"/>
  <c r="BJ6" i="3"/>
  <c r="BI6" i="3"/>
  <c r="BH6" i="3"/>
  <c r="BG6" i="3"/>
  <c r="BC6" i="3"/>
  <c r="AL6" i="3"/>
  <c r="AK6" i="3"/>
  <c r="AF6" i="3"/>
  <c r="GB6" i="3" s="1"/>
  <c r="AD6" i="3"/>
  <c r="AC6" i="3"/>
  <c r="W6" i="3"/>
  <c r="R6" i="3"/>
  <c r="D6" i="3"/>
  <c r="GA5" i="3"/>
  <c r="FZ5" i="3"/>
  <c r="FM5" i="3"/>
  <c r="FB5" i="3"/>
  <c r="FC5" i="3" s="1"/>
  <c r="FA5" i="3"/>
  <c r="EZ5" i="3"/>
  <c r="EY5" i="3"/>
  <c r="EX5" i="3"/>
  <c r="EW5" i="3"/>
  <c r="EV5" i="3"/>
  <c r="EU5" i="3"/>
  <c r="ET5" i="3"/>
  <c r="EQ5" i="3"/>
  <c r="DW5" i="3"/>
  <c r="DN5" i="3"/>
  <c r="DK5" i="3"/>
  <c r="DJ5" i="3"/>
  <c r="DF5" i="3"/>
  <c r="DE5" i="3"/>
  <c r="DD5" i="3"/>
  <c r="DC5" i="3"/>
  <c r="DM5" i="3" s="1"/>
  <c r="DB5" i="3"/>
  <c r="DL5" i="3" s="1"/>
  <c r="DA5" i="3"/>
  <c r="CZ5" i="3"/>
  <c r="CY5" i="3"/>
  <c r="DI5" i="3" s="1"/>
  <c r="CX5" i="3"/>
  <c r="DH5" i="3" s="1"/>
  <c r="CW5" i="3"/>
  <c r="DG5" i="3" s="1"/>
  <c r="CV5" i="3"/>
  <c r="CU5" i="3"/>
  <c r="CT5" i="3"/>
  <c r="CS5" i="3"/>
  <c r="CR5" i="3"/>
  <c r="CQ5" i="3"/>
  <c r="CP5" i="3"/>
  <c r="CO5" i="3"/>
  <c r="CN5" i="3"/>
  <c r="CM5" i="3"/>
  <c r="CL5" i="3"/>
  <c r="CB5" i="3"/>
  <c r="BO5" i="3"/>
  <c r="BN5" i="3"/>
  <c r="BM5" i="3"/>
  <c r="BL5" i="3"/>
  <c r="BK5" i="3"/>
  <c r="BJ5" i="3"/>
  <c r="BI5" i="3"/>
  <c r="BH5" i="3"/>
  <c r="BG5" i="3"/>
  <c r="BC5" i="3"/>
  <c r="AL5" i="3"/>
  <c r="AK5" i="3"/>
  <c r="AF5" i="3"/>
  <c r="DY5" i="3" s="1"/>
  <c r="AD5" i="3"/>
  <c r="AC5" i="3"/>
  <c r="W5" i="3"/>
  <c r="R5" i="3"/>
  <c r="D5" i="3"/>
  <c r="GA4" i="3"/>
  <c r="FZ4" i="3"/>
  <c r="FW4" i="3"/>
  <c r="FU4" i="3"/>
  <c r="FR4" i="3"/>
  <c r="FQ4" i="3"/>
  <c r="FN4" i="3"/>
  <c r="FM4" i="3"/>
  <c r="FB4" i="3"/>
  <c r="FA4" i="3"/>
  <c r="EZ4" i="3"/>
  <c r="EY4" i="3"/>
  <c r="EX4" i="3"/>
  <c r="EW4" i="3"/>
  <c r="EV4" i="3"/>
  <c r="EU4" i="3"/>
  <c r="ET4" i="3"/>
  <c r="EQ4" i="3"/>
  <c r="DW4" i="3"/>
  <c r="DK4" i="3"/>
  <c r="DH4" i="3"/>
  <c r="DG4" i="3"/>
  <c r="DF4" i="3"/>
  <c r="DE4" i="3"/>
  <c r="DD4" i="3"/>
  <c r="DN4" i="3" s="1"/>
  <c r="FC4" i="3" s="1"/>
  <c r="DC4" i="3"/>
  <c r="DM4" i="3" s="1"/>
  <c r="DB4" i="3"/>
  <c r="DL4" i="3" s="1"/>
  <c r="DA4" i="3"/>
  <c r="CZ4" i="3"/>
  <c r="DJ4" i="3" s="1"/>
  <c r="CY4" i="3"/>
  <c r="DI4" i="3" s="1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B4" i="3"/>
  <c r="BO4" i="3"/>
  <c r="BN4" i="3"/>
  <c r="BM4" i="3"/>
  <c r="BL4" i="3"/>
  <c r="BK4" i="3"/>
  <c r="BJ4" i="3"/>
  <c r="BI4" i="3"/>
  <c r="BH4" i="3"/>
  <c r="BG4" i="3"/>
  <c r="BC4" i="3"/>
  <c r="AL4" i="3"/>
  <c r="AK4" i="3"/>
  <c r="AF4" i="3"/>
  <c r="DX4" i="3" s="1"/>
  <c r="AC4" i="3"/>
  <c r="AD4" i="3" s="1"/>
  <c r="W4" i="3"/>
  <c r="R4" i="3"/>
  <c r="D4" i="3"/>
  <c r="GA3" i="3"/>
  <c r="FZ3" i="3"/>
  <c r="FU3" i="3"/>
  <c r="FR3" i="3"/>
  <c r="FQ3" i="3"/>
  <c r="FQ39" i="3" s="1"/>
  <c r="FN3" i="3"/>
  <c r="FM3" i="3"/>
  <c r="FB3" i="3"/>
  <c r="FA3" i="3"/>
  <c r="EZ3" i="3"/>
  <c r="EY3" i="3"/>
  <c r="EX3" i="3"/>
  <c r="EW3" i="3"/>
  <c r="EV3" i="3"/>
  <c r="EU3" i="3"/>
  <c r="ET3" i="3"/>
  <c r="EQ3" i="3"/>
  <c r="DW3" i="3"/>
  <c r="DM3" i="3"/>
  <c r="DL3" i="3"/>
  <c r="DH3" i="3"/>
  <c r="DF3" i="3"/>
  <c r="DE3" i="3"/>
  <c r="DD3" i="3"/>
  <c r="DN3" i="3" s="1"/>
  <c r="DC3" i="3"/>
  <c r="DB3" i="3"/>
  <c r="DA3" i="3"/>
  <c r="DK3" i="3" s="1"/>
  <c r="CZ3" i="3"/>
  <c r="DJ3" i="3" s="1"/>
  <c r="CY3" i="3"/>
  <c r="DI3" i="3" s="1"/>
  <c r="CX3" i="3"/>
  <c r="CW3" i="3"/>
  <c r="DG3" i="3" s="1"/>
  <c r="CV3" i="3"/>
  <c r="CU3" i="3"/>
  <c r="CT3" i="3"/>
  <c r="CS3" i="3"/>
  <c r="CR3" i="3"/>
  <c r="CQ3" i="3"/>
  <c r="CP3" i="3"/>
  <c r="CO3" i="3"/>
  <c r="CN3" i="3"/>
  <c r="CM3" i="3"/>
  <c r="CL3" i="3"/>
  <c r="CB3" i="3"/>
  <c r="BO3" i="3"/>
  <c r="BN3" i="3"/>
  <c r="BM3" i="3"/>
  <c r="BL3" i="3"/>
  <c r="BK3" i="3"/>
  <c r="BJ3" i="3"/>
  <c r="BI3" i="3"/>
  <c r="BH3" i="3"/>
  <c r="BG3" i="3"/>
  <c r="BC3" i="3"/>
  <c r="AL3" i="3"/>
  <c r="AK3" i="3"/>
  <c r="AF3" i="3"/>
  <c r="FP3" i="3" s="1"/>
  <c r="AD3" i="3"/>
  <c r="AC3" i="3"/>
  <c r="W3" i="3"/>
  <c r="R3" i="3"/>
  <c r="D3" i="3"/>
  <c r="GA2" i="3"/>
  <c r="FZ2" i="3"/>
  <c r="FM2" i="3"/>
  <c r="FB2" i="3"/>
  <c r="FA2" i="3"/>
  <c r="EZ2" i="3"/>
  <c r="EY2" i="3"/>
  <c r="EX2" i="3"/>
  <c r="EW2" i="3"/>
  <c r="EV2" i="3"/>
  <c r="EU2" i="3"/>
  <c r="ET2" i="3"/>
  <c r="EQ2" i="3"/>
  <c r="DW2" i="3"/>
  <c r="DW39" i="3" s="1"/>
  <c r="DL2" i="3"/>
  <c r="DK2" i="3"/>
  <c r="DG2" i="3"/>
  <c r="DF2" i="3"/>
  <c r="DE2" i="3"/>
  <c r="DD2" i="3"/>
  <c r="DN2" i="3" s="1"/>
  <c r="DC2" i="3"/>
  <c r="DM2" i="3" s="1"/>
  <c r="DB2" i="3"/>
  <c r="DA2" i="3"/>
  <c r="CZ2" i="3"/>
  <c r="DJ2" i="3" s="1"/>
  <c r="CY2" i="3"/>
  <c r="DI2" i="3" s="1"/>
  <c r="CX2" i="3"/>
  <c r="DH2" i="3" s="1"/>
  <c r="CW2" i="3"/>
  <c r="CV2" i="3"/>
  <c r="CV39" i="3" s="1"/>
  <c r="CU2" i="3"/>
  <c r="CT2" i="3"/>
  <c r="CS2" i="3"/>
  <c r="CR2" i="3"/>
  <c r="CQ2" i="3"/>
  <c r="CP2" i="3"/>
  <c r="CO2" i="3"/>
  <c r="CN2" i="3"/>
  <c r="CM2" i="3"/>
  <c r="CL2" i="3"/>
  <c r="CB2" i="3"/>
  <c r="BO2" i="3"/>
  <c r="BN2" i="3"/>
  <c r="BM2" i="3"/>
  <c r="BL2" i="3"/>
  <c r="BK2" i="3"/>
  <c r="BJ2" i="3"/>
  <c r="BI2" i="3"/>
  <c r="BH2" i="3"/>
  <c r="BG2" i="3"/>
  <c r="BC2" i="3"/>
  <c r="AL2" i="3"/>
  <c r="AL39" i="3" s="1"/>
  <c r="AK2" i="3"/>
  <c r="AF2" i="3"/>
  <c r="AD2" i="3"/>
  <c r="AC2" i="3"/>
  <c r="W2" i="3"/>
  <c r="R2" i="3"/>
  <c r="D2" i="3"/>
  <c r="FP33" i="3" l="1"/>
  <c r="DQ16" i="3"/>
  <c r="EE15" i="3"/>
  <c r="DP34" i="3"/>
  <c r="DY3" i="3"/>
  <c r="EC10" i="3"/>
  <c r="EC27" i="3"/>
  <c r="DX10" i="3"/>
  <c r="EG11" i="3"/>
  <c r="ED15" i="3"/>
  <c r="ED20" i="3"/>
  <c r="EE24" i="3"/>
  <c r="EC3" i="3"/>
  <c r="DP7" i="3"/>
  <c r="GB16" i="3"/>
  <c r="DR23" i="3"/>
  <c r="GB24" i="3"/>
  <c r="DT7" i="3"/>
  <c r="DU13" i="3"/>
  <c r="DU23" i="3"/>
  <c r="DV5" i="3"/>
  <c r="GB13" i="3"/>
  <c r="FP21" i="3"/>
  <c r="DS28" i="3"/>
  <c r="ED13" i="3"/>
  <c r="EF23" i="3"/>
  <c r="GB7" i="3"/>
  <c r="EF13" i="3"/>
  <c r="DP16" i="3"/>
  <c r="DS20" i="3"/>
  <c r="DP24" i="3"/>
  <c r="DX27" i="3"/>
  <c r="DT4" i="3"/>
  <c r="FO4" i="3"/>
  <c r="DP3" i="3"/>
  <c r="EG3" i="3"/>
  <c r="DY4" i="3"/>
  <c r="DX5" i="3"/>
  <c r="FO5" i="3"/>
  <c r="DX7" i="3"/>
  <c r="FO7" i="3"/>
  <c r="DY9" i="3"/>
  <c r="ED10" i="3"/>
  <c r="DS11" i="3"/>
  <c r="EG13" i="3"/>
  <c r="DV16" i="3"/>
  <c r="DV23" i="3"/>
  <c r="DR24" i="3"/>
  <c r="EE27" i="3"/>
  <c r="GB4" i="3"/>
  <c r="AF39" i="3"/>
  <c r="FO39" i="3" s="1"/>
  <c r="DQ3" i="3"/>
  <c r="ED4" i="3"/>
  <c r="EC5" i="3"/>
  <c r="EC7" i="3"/>
  <c r="DS8" i="3"/>
  <c r="EC9" i="3"/>
  <c r="DP10" i="3"/>
  <c r="EE10" i="3"/>
  <c r="DU11" i="3"/>
  <c r="DQ15" i="3"/>
  <c r="DT24" i="3"/>
  <c r="FO24" i="3"/>
  <c r="ED28" i="3"/>
  <c r="DS32" i="3"/>
  <c r="DX34" i="3"/>
  <c r="DQ36" i="3"/>
  <c r="DR3" i="3"/>
  <c r="EE4" i="3"/>
  <c r="DP5" i="3"/>
  <c r="ED5" i="3"/>
  <c r="ED7" i="3"/>
  <c r="DP9" i="3"/>
  <c r="EG9" i="3"/>
  <c r="DR10" i="3"/>
  <c r="DV11" i="3"/>
  <c r="DS13" i="3"/>
  <c r="DS15" i="3"/>
  <c r="GB15" i="3"/>
  <c r="DX16" i="3"/>
  <c r="DR22" i="3"/>
  <c r="DX23" i="3"/>
  <c r="DP27" i="3"/>
  <c r="DU35" i="3"/>
  <c r="GB35" i="3"/>
  <c r="DV3" i="3"/>
  <c r="DR5" i="3"/>
  <c r="EE5" i="3"/>
  <c r="GB5" i="3"/>
  <c r="EE7" i="3"/>
  <c r="ED8" i="3"/>
  <c r="DQ9" i="3"/>
  <c r="DS10" i="3"/>
  <c r="DT15" i="3"/>
  <c r="DY16" i="3"/>
  <c r="DV19" i="3"/>
  <c r="DV22" i="3"/>
  <c r="EC23" i="3"/>
  <c r="GB23" i="3"/>
  <c r="DX24" i="3"/>
  <c r="DR27" i="3"/>
  <c r="GB27" i="3"/>
  <c r="ED32" i="3"/>
  <c r="DY36" i="3"/>
  <c r="EG29" i="3"/>
  <c r="DQ4" i="3"/>
  <c r="DS5" i="3"/>
  <c r="EG5" i="3"/>
  <c r="DR7" i="3"/>
  <c r="DR9" i="3"/>
  <c r="DT10" i="3"/>
  <c r="ED11" i="3"/>
  <c r="GB11" i="3"/>
  <c r="DV13" i="3"/>
  <c r="FO15" i="3"/>
  <c r="DT27" i="3"/>
  <c r="EF35" i="3"/>
  <c r="EG22" i="3"/>
  <c r="DX9" i="3"/>
  <c r="DX3" i="3"/>
  <c r="DS4" i="3"/>
  <c r="DT5" i="3"/>
  <c r="DS7" i="3"/>
  <c r="DV9" i="3"/>
  <c r="FO10" i="3"/>
  <c r="EF11" i="3"/>
  <c r="DY15" i="3"/>
  <c r="EG19" i="3"/>
  <c r="DU21" i="3"/>
  <c r="EC22" i="3"/>
  <c r="DP23" i="3"/>
  <c r="EG23" i="3"/>
  <c r="FO27" i="3"/>
  <c r="DV29" i="3"/>
  <c r="FC2" i="3"/>
  <c r="FC6" i="3"/>
  <c r="FC3" i="3"/>
  <c r="FC9" i="3"/>
  <c r="AK39" i="3"/>
  <c r="CW39" i="3"/>
  <c r="DV2" i="3"/>
  <c r="EG2" i="3"/>
  <c r="GB2" i="3"/>
  <c r="FR39" i="3"/>
  <c r="DR4" i="3"/>
  <c r="EC4" i="3"/>
  <c r="DU5" i="3"/>
  <c r="EF5" i="3"/>
  <c r="DV6" i="3"/>
  <c r="EG6" i="3"/>
  <c r="DQ7" i="3"/>
  <c r="DY7" i="3"/>
  <c r="DT8" i="3"/>
  <c r="EE8" i="3"/>
  <c r="DQ10" i="3"/>
  <c r="DY10" i="3"/>
  <c r="DT11" i="3"/>
  <c r="EE11" i="3"/>
  <c r="DT13" i="3"/>
  <c r="EE13" i="3"/>
  <c r="DP14" i="3"/>
  <c r="DX14" i="3"/>
  <c r="DR15" i="3"/>
  <c r="EC15" i="3"/>
  <c r="FP16" i="3"/>
  <c r="EF16" i="3"/>
  <c r="DU16" i="3"/>
  <c r="FC18" i="3"/>
  <c r="FC25" i="3"/>
  <c r="DU33" i="3"/>
  <c r="BU40" i="3"/>
  <c r="CN39" i="3"/>
  <c r="CN40" i="3" s="1"/>
  <c r="EF2" i="3"/>
  <c r="EF6" i="3"/>
  <c r="FU39" i="3"/>
  <c r="DU8" i="3"/>
  <c r="EG17" i="3"/>
  <c r="DV17" i="3"/>
  <c r="GB17" i="3"/>
  <c r="EF17" i="3"/>
  <c r="DU17" i="3"/>
  <c r="EE17" i="3"/>
  <c r="DT17" i="3"/>
  <c r="ED17" i="3"/>
  <c r="DS17" i="3"/>
  <c r="EC17" i="3"/>
  <c r="DR17" i="3"/>
  <c r="DY17" i="3"/>
  <c r="DQ17" i="3"/>
  <c r="DX17" i="3"/>
  <c r="DP17" i="3"/>
  <c r="D39" i="3"/>
  <c r="DP2" i="3"/>
  <c r="DR14" i="3"/>
  <c r="EC14" i="3"/>
  <c r="AX40" i="3"/>
  <c r="EP40" i="3"/>
  <c r="FP6" i="3"/>
  <c r="DY14" i="3"/>
  <c r="DQ2" i="3"/>
  <c r="DU4" i="3"/>
  <c r="EF4" i="3"/>
  <c r="FP4" i="3"/>
  <c r="DQ6" i="3"/>
  <c r="DY6" i="3"/>
  <c r="FM40" i="3"/>
  <c r="DS14" i="3"/>
  <c r="ED14" i="3"/>
  <c r="DU15" i="3"/>
  <c r="EF15" i="3"/>
  <c r="FP15" i="3"/>
  <c r="GB33" i="3"/>
  <c r="FO33" i="3"/>
  <c r="EE33" i="3"/>
  <c r="DT33" i="3"/>
  <c r="ED33" i="3"/>
  <c r="DS33" i="3"/>
  <c r="EC33" i="3"/>
  <c r="DR33" i="3"/>
  <c r="DY33" i="3"/>
  <c r="DQ33" i="3"/>
  <c r="DX33" i="3"/>
  <c r="DP33" i="3"/>
  <c r="EG33" i="3"/>
  <c r="DV33" i="3"/>
  <c r="CQ40" i="3"/>
  <c r="DU6" i="3"/>
  <c r="AW40" i="3"/>
  <c r="BJ39" i="3"/>
  <c r="FP39" i="3"/>
  <c r="DX6" i="3"/>
  <c r="EG8" i="3"/>
  <c r="DY2" i="3"/>
  <c r="W39" i="3"/>
  <c r="DR2" i="3"/>
  <c r="EC2" i="3"/>
  <c r="FM39" i="3"/>
  <c r="DS3" i="3"/>
  <c r="ED3" i="3"/>
  <c r="DV4" i="3"/>
  <c r="EG4" i="3"/>
  <c r="DQ5" i="3"/>
  <c r="DR6" i="3"/>
  <c r="EC6" i="3"/>
  <c r="DU7" i="3"/>
  <c r="EF7" i="3"/>
  <c r="FP7" i="3"/>
  <c r="DP8" i="3"/>
  <c r="DX8" i="3"/>
  <c r="DS9" i="3"/>
  <c r="ED9" i="3"/>
  <c r="DU10" i="3"/>
  <c r="EF10" i="3"/>
  <c r="DP11" i="3"/>
  <c r="DX11" i="3"/>
  <c r="DP13" i="3"/>
  <c r="DX13" i="3"/>
  <c r="DT14" i="3"/>
  <c r="EE14" i="3"/>
  <c r="DV15" i="3"/>
  <c r="EG15" i="3"/>
  <c r="DR16" i="3"/>
  <c r="ED16" i="3"/>
  <c r="FO16" i="3"/>
  <c r="FC19" i="3"/>
  <c r="EF8" i="3"/>
  <c r="FW3" i="3"/>
  <c r="GB8" i="3"/>
  <c r="DS2" i="3"/>
  <c r="ED2" i="3"/>
  <c r="FO2" i="3"/>
  <c r="DT3" i="3"/>
  <c r="EE3" i="3"/>
  <c r="FO3" i="3"/>
  <c r="GB3" i="3"/>
  <c r="DS6" i="3"/>
  <c r="ED6" i="3"/>
  <c r="DV7" i="3"/>
  <c r="DQ8" i="3"/>
  <c r="DY8" i="3"/>
  <c r="DT9" i="3"/>
  <c r="EE9" i="3"/>
  <c r="DV10" i="3"/>
  <c r="EG10" i="3"/>
  <c r="DQ11" i="3"/>
  <c r="DY11" i="3"/>
  <c r="DQ13" i="3"/>
  <c r="DY13" i="3"/>
  <c r="DU14" i="3"/>
  <c r="EF14" i="3"/>
  <c r="GB14" i="3"/>
  <c r="DS16" i="3"/>
  <c r="EE16" i="3"/>
  <c r="GB21" i="3"/>
  <c r="FO21" i="3"/>
  <c r="EE21" i="3"/>
  <c r="DT21" i="3"/>
  <c r="ED21" i="3"/>
  <c r="DS21" i="3"/>
  <c r="EC21" i="3"/>
  <c r="DR21" i="3"/>
  <c r="DY21" i="3"/>
  <c r="DQ21" i="3"/>
  <c r="DX21" i="3"/>
  <c r="DP21" i="3"/>
  <c r="EG21" i="3"/>
  <c r="DV21" i="3"/>
  <c r="FC23" i="3"/>
  <c r="DU2" i="3"/>
  <c r="DQ14" i="3"/>
  <c r="EO40" i="3"/>
  <c r="FA39" i="3"/>
  <c r="DX2" i="3"/>
  <c r="DP6" i="3"/>
  <c r="DV8" i="3"/>
  <c r="R39" i="3"/>
  <c r="DT2" i="3"/>
  <c r="EE2" i="3"/>
  <c r="DU3" i="3"/>
  <c r="EF3" i="3"/>
  <c r="DP4" i="3"/>
  <c r="DT6" i="3"/>
  <c r="EE6" i="3"/>
  <c r="FO6" i="3"/>
  <c r="DR8" i="3"/>
  <c r="DU9" i="3"/>
  <c r="EF9" i="3"/>
  <c r="DR11" i="3"/>
  <c r="DR13" i="3"/>
  <c r="DV14" i="3"/>
  <c r="DP15" i="3"/>
  <c r="DT16" i="3"/>
  <c r="EG16" i="3"/>
  <c r="EG31" i="3"/>
  <c r="DV31" i="3"/>
  <c r="GB31" i="3"/>
  <c r="EF31" i="3"/>
  <c r="DU31" i="3"/>
  <c r="EE31" i="3"/>
  <c r="DT31" i="3"/>
  <c r="ED31" i="3"/>
  <c r="DS31" i="3"/>
  <c r="EC31" i="3"/>
  <c r="DR31" i="3"/>
  <c r="DY31" i="3"/>
  <c r="DQ31" i="3"/>
  <c r="DX31" i="3"/>
  <c r="DP31" i="3"/>
  <c r="DT20" i="3"/>
  <c r="EE20" i="3"/>
  <c r="DS22" i="3"/>
  <c r="ED22" i="3"/>
  <c r="DQ24" i="3"/>
  <c r="DY24" i="3"/>
  <c r="DQ27" i="3"/>
  <c r="DY27" i="3"/>
  <c r="DT28" i="3"/>
  <c r="EE28" i="3"/>
  <c r="FO28" i="3"/>
  <c r="GB28" i="3"/>
  <c r="DT32" i="3"/>
  <c r="EE32" i="3"/>
  <c r="DQ34" i="3"/>
  <c r="DY34" i="3"/>
  <c r="DV35" i="3"/>
  <c r="EG35" i="3"/>
  <c r="DR36" i="3"/>
  <c r="EC36" i="3"/>
  <c r="BN39" i="3"/>
  <c r="BN40" i="3" s="1"/>
  <c r="CT39" i="3"/>
  <c r="CT40" i="3" s="1"/>
  <c r="DB39" i="3"/>
  <c r="EX39" i="3"/>
  <c r="EX40" i="3" s="1"/>
  <c r="BY40" i="3"/>
  <c r="DP19" i="3"/>
  <c r="DX19" i="3"/>
  <c r="DU20" i="3"/>
  <c r="EF20" i="3"/>
  <c r="GB20" i="3"/>
  <c r="DT22" i="3"/>
  <c r="EE22" i="3"/>
  <c r="EC24" i="3"/>
  <c r="DU28" i="3"/>
  <c r="EF28" i="3"/>
  <c r="FP28" i="3"/>
  <c r="DP29" i="3"/>
  <c r="DX29" i="3"/>
  <c r="DU32" i="3"/>
  <c r="EF32" i="3"/>
  <c r="GB32" i="3"/>
  <c r="DR34" i="3"/>
  <c r="EC34" i="3"/>
  <c r="DS36" i="3"/>
  <c r="ED36" i="3"/>
  <c r="BG39" i="3"/>
  <c r="BO39" i="3"/>
  <c r="BO40" i="3" s="1"/>
  <c r="CU39" i="3"/>
  <c r="CV40" i="3" s="1"/>
  <c r="DC39" i="3"/>
  <c r="EY39" i="3"/>
  <c r="EY40" i="3" s="1"/>
  <c r="DQ19" i="3"/>
  <c r="DY19" i="3"/>
  <c r="DV20" i="3"/>
  <c r="EG20" i="3"/>
  <c r="DU22" i="3"/>
  <c r="EF22" i="3"/>
  <c r="GB22" i="3"/>
  <c r="DQ23" i="3"/>
  <c r="DY23" i="3"/>
  <c r="DS24" i="3"/>
  <c r="ED24" i="3"/>
  <c r="DS27" i="3"/>
  <c r="ED27" i="3"/>
  <c r="DV28" i="3"/>
  <c r="EG28" i="3"/>
  <c r="DQ29" i="3"/>
  <c r="DY29" i="3"/>
  <c r="DV32" i="3"/>
  <c r="EG32" i="3"/>
  <c r="DS34" i="3"/>
  <c r="ED34" i="3"/>
  <c r="DP35" i="3"/>
  <c r="DX35" i="3"/>
  <c r="DT36" i="3"/>
  <c r="EE36" i="3"/>
  <c r="DD39" i="3"/>
  <c r="EZ39" i="3"/>
  <c r="DR19" i="3"/>
  <c r="EC19" i="3"/>
  <c r="DR29" i="3"/>
  <c r="EC29" i="3"/>
  <c r="DT34" i="3"/>
  <c r="EE34" i="3"/>
  <c r="FO34" i="3"/>
  <c r="GB34" i="3"/>
  <c r="DQ35" i="3"/>
  <c r="DY35" i="3"/>
  <c r="DU36" i="3"/>
  <c r="EF36" i="3"/>
  <c r="GB36" i="3"/>
  <c r="BI39" i="3"/>
  <c r="BI40" i="3" s="1"/>
  <c r="CO39" i="3"/>
  <c r="CO40" i="3" s="1"/>
  <c r="DE39" i="3"/>
  <c r="DF40" i="3" s="1"/>
  <c r="DS19" i="3"/>
  <c r="ED19" i="3"/>
  <c r="DP20" i="3"/>
  <c r="DX20" i="3"/>
  <c r="DS23" i="3"/>
  <c r="ED23" i="3"/>
  <c r="DU24" i="3"/>
  <c r="EF24" i="3"/>
  <c r="FP24" i="3"/>
  <c r="DU27" i="3"/>
  <c r="EF27" i="3"/>
  <c r="FP27" i="3"/>
  <c r="DP28" i="3"/>
  <c r="DX28" i="3"/>
  <c r="DS29" i="3"/>
  <c r="ED29" i="3"/>
  <c r="DP32" i="3"/>
  <c r="DX32" i="3"/>
  <c r="DU34" i="3"/>
  <c r="EF34" i="3"/>
  <c r="FP34" i="3"/>
  <c r="DR35" i="3"/>
  <c r="EC35" i="3"/>
  <c r="DV36" i="3"/>
  <c r="EG36" i="3"/>
  <c r="CP39" i="3"/>
  <c r="CX39" i="3"/>
  <c r="ET39" i="3"/>
  <c r="ET40" i="3" s="1"/>
  <c r="FB39" i="3"/>
  <c r="DT19" i="3"/>
  <c r="EE19" i="3"/>
  <c r="FO19" i="3"/>
  <c r="GB19" i="3"/>
  <c r="DQ20" i="3"/>
  <c r="DY20" i="3"/>
  <c r="DP22" i="3"/>
  <c r="DX22" i="3"/>
  <c r="DT23" i="3"/>
  <c r="DV24" i="3"/>
  <c r="DV27" i="3"/>
  <c r="DQ28" i="3"/>
  <c r="DY28" i="3"/>
  <c r="DT29" i="3"/>
  <c r="EE29" i="3"/>
  <c r="FO29" i="3"/>
  <c r="GB29" i="3"/>
  <c r="DQ32" i="3"/>
  <c r="DY32" i="3"/>
  <c r="DV34" i="3"/>
  <c r="DS35" i="3"/>
  <c r="ED35" i="3"/>
  <c r="BK39" i="3"/>
  <c r="BK40" i="3" s="1"/>
  <c r="CY39" i="3"/>
  <c r="EU39" i="3"/>
  <c r="EU40" i="3" s="1"/>
  <c r="DU19" i="3"/>
  <c r="EF19" i="3"/>
  <c r="DR20" i="3"/>
  <c r="DQ22" i="3"/>
  <c r="DR28" i="3"/>
  <c r="DU29" i="3"/>
  <c r="EF29" i="3"/>
  <c r="DR32" i="3"/>
  <c r="DT35" i="3"/>
  <c r="DP36" i="3"/>
  <c r="CZ39" i="3"/>
  <c r="DA40" i="3" s="1"/>
  <c r="EV39" i="3"/>
  <c r="EV40" i="3" s="1"/>
  <c r="DX39" i="3" l="1"/>
  <c r="DR39" i="3"/>
  <c r="EG39" i="3"/>
  <c r="FA40" i="3"/>
  <c r="EF39" i="3"/>
  <c r="DV39" i="3"/>
  <c r="DY39" i="3"/>
  <c r="DM39" i="3"/>
  <c r="DC40" i="3"/>
  <c r="EE39" i="3"/>
  <c r="BL40" i="3"/>
  <c r="DH39" i="3"/>
  <c r="CX40" i="3"/>
  <c r="DT39" i="3"/>
  <c r="DU39" i="3"/>
  <c r="ED39" i="3"/>
  <c r="DP39" i="3"/>
  <c r="CY40" i="3"/>
  <c r="DI39" i="3"/>
  <c r="DI40" i="3" s="1"/>
  <c r="DG39" i="3"/>
  <c r="DG40" i="3" s="1"/>
  <c r="CW40" i="3"/>
  <c r="CP40" i="3"/>
  <c r="DL39" i="3"/>
  <c r="DL40" i="3" s="1"/>
  <c r="DB40" i="3"/>
  <c r="EW40" i="3"/>
  <c r="DS39" i="3"/>
  <c r="DQ39" i="3"/>
  <c r="DN39" i="3"/>
  <c r="DD40" i="3"/>
  <c r="CZ40" i="3"/>
  <c r="DJ39" i="3"/>
  <c r="BJ40" i="3"/>
  <c r="FB40" i="3"/>
  <c r="FC39" i="3"/>
  <c r="EZ40" i="3"/>
  <c r="EC39" i="3"/>
  <c r="GB39" i="3"/>
  <c r="DM40" i="3" l="1"/>
  <c r="DN40" i="3"/>
  <c r="DH40" i="3"/>
  <c r="DJ40" i="3"/>
  <c r="DK40" i="3"/>
  <c r="FL40" i="2" l="1"/>
  <c r="FD40" i="2"/>
  <c r="CI40" i="2"/>
  <c r="CA40" i="2"/>
  <c r="BV40" i="2"/>
  <c r="HD39" i="2"/>
  <c r="HC39" i="2"/>
  <c r="HB39" i="2"/>
  <c r="HA39" i="2"/>
  <c r="GY39" i="2"/>
  <c r="GW39" i="2"/>
  <c r="GV39" i="2"/>
  <c r="FO39" i="2"/>
  <c r="FN39" i="2"/>
  <c r="FL39" i="2"/>
  <c r="GB39" i="2" s="1"/>
  <c r="FK39" i="2"/>
  <c r="FK40" i="2" s="1"/>
  <c r="FJ39" i="2"/>
  <c r="FJ40" i="2" s="1"/>
  <c r="FI39" i="2"/>
  <c r="FI40" i="2" s="1"/>
  <c r="FH39" i="2"/>
  <c r="FG39" i="2"/>
  <c r="FG40" i="2" s="1"/>
  <c r="FF39" i="2"/>
  <c r="FV39" i="2" s="1"/>
  <c r="FV40" i="2" s="1"/>
  <c r="FE39" i="2"/>
  <c r="FU39" i="2" s="1"/>
  <c r="FD39" i="2"/>
  <c r="FT39" i="2" s="1"/>
  <c r="FC39" i="2"/>
  <c r="FC40" i="2" s="1"/>
  <c r="FB39" i="2"/>
  <c r="FB40" i="2" s="1"/>
  <c r="FA39" i="2"/>
  <c r="FA40" i="2" s="1"/>
  <c r="EZ39" i="2"/>
  <c r="EZ40" i="2" s="1"/>
  <c r="ET39" i="2"/>
  <c r="ES39" i="2"/>
  <c r="ER39" i="2"/>
  <c r="EG39" i="2"/>
  <c r="FM39" i="2" s="1"/>
  <c r="DS39" i="2"/>
  <c r="DK39" i="2"/>
  <c r="DC39" i="2"/>
  <c r="DC40" i="2" s="1"/>
  <c r="CU39" i="2"/>
  <c r="CT39" i="2"/>
  <c r="CS39" i="2"/>
  <c r="CR39" i="2"/>
  <c r="CQ39" i="2"/>
  <c r="CP39" i="2"/>
  <c r="CO39" i="2"/>
  <c r="CN39" i="2"/>
  <c r="CM39" i="2"/>
  <c r="CL39" i="2"/>
  <c r="CJ39" i="2"/>
  <c r="DF39" i="2" s="1"/>
  <c r="CI39" i="2"/>
  <c r="DR39" i="2" s="1"/>
  <c r="CH39" i="2"/>
  <c r="CH40" i="2" s="1"/>
  <c r="CG39" i="2"/>
  <c r="CG40" i="2" s="1"/>
  <c r="CF39" i="2"/>
  <c r="DB39" i="2" s="1"/>
  <c r="CE39" i="2"/>
  <c r="CD39" i="2"/>
  <c r="CZ39" i="2" s="1"/>
  <c r="CZ40" i="2" s="1"/>
  <c r="CC39" i="2"/>
  <c r="CY39" i="2" s="1"/>
  <c r="CB39" i="2"/>
  <c r="CX39" i="2" s="1"/>
  <c r="CX40" i="2" s="1"/>
  <c r="CA39" i="2"/>
  <c r="CW39" i="2" s="1"/>
  <c r="CW40" i="2" s="1"/>
  <c r="BZ39" i="2"/>
  <c r="CV39" i="2" s="1"/>
  <c r="BY39" i="2"/>
  <c r="BX39" i="2"/>
  <c r="CK39" i="2" s="1"/>
  <c r="BW39" i="2"/>
  <c r="BW40" i="2" s="1"/>
  <c r="BV39" i="2"/>
  <c r="BO39" i="2"/>
  <c r="BI39" i="2"/>
  <c r="BH39" i="2"/>
  <c r="BG39" i="2"/>
  <c r="BE39" i="2"/>
  <c r="BU39" i="2" s="1"/>
  <c r="BD39" i="2"/>
  <c r="BT39" i="2" s="1"/>
  <c r="BT40" i="2" s="1"/>
  <c r="BC39" i="2"/>
  <c r="BS39" i="2" s="1"/>
  <c r="BB39" i="2"/>
  <c r="BB40" i="2" s="1"/>
  <c r="BA39" i="2"/>
  <c r="DO39" i="2" s="1"/>
  <c r="AZ39" i="2"/>
  <c r="AZ40" i="2" s="1"/>
  <c r="AY39" i="2"/>
  <c r="DM39" i="2" s="1"/>
  <c r="AX39" i="2"/>
  <c r="AX40" i="2" s="1"/>
  <c r="AW39" i="2"/>
  <c r="AW40" i="2" s="1"/>
  <c r="AV39" i="2"/>
  <c r="DJ39" i="2" s="1"/>
  <c r="AU39" i="2"/>
  <c r="BK39" i="2" s="1"/>
  <c r="AT39" i="2"/>
  <c r="BJ39" i="2" s="1"/>
  <c r="AS39" i="2"/>
  <c r="BF39" i="2" s="1"/>
  <c r="AR39" i="2"/>
  <c r="AQ39" i="2"/>
  <c r="AP39" i="2"/>
  <c r="AO39" i="2"/>
  <c r="AN39" i="2"/>
  <c r="AM39" i="2"/>
  <c r="AJ39" i="2"/>
  <c r="AI39" i="2"/>
  <c r="AH39" i="2"/>
  <c r="AG39" i="2"/>
  <c r="X39" i="2"/>
  <c r="V39" i="2"/>
  <c r="U39" i="2"/>
  <c r="T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C39" i="2"/>
  <c r="GP37" i="2"/>
  <c r="GB37" i="2"/>
  <c r="GA37" i="2"/>
  <c r="FZ37" i="2"/>
  <c r="FY37" i="2"/>
  <c r="FX37" i="2"/>
  <c r="FW37" i="2"/>
  <c r="FV37" i="2"/>
  <c r="FU37" i="2"/>
  <c r="FT37" i="2"/>
  <c r="FS37" i="2"/>
  <c r="FR37" i="2"/>
  <c r="FQ37" i="2"/>
  <c r="FP37" i="2"/>
  <c r="FM37" i="2"/>
  <c r="EX37" i="2"/>
  <c r="EV37" i="2"/>
  <c r="EN37" i="2"/>
  <c r="EB37" i="2"/>
  <c r="DV37" i="2"/>
  <c r="DU37" i="2"/>
  <c r="DT37" i="2"/>
  <c r="DS37" i="2"/>
  <c r="EF37" i="2" s="1"/>
  <c r="DR37" i="2"/>
  <c r="EE37" i="2" s="1"/>
  <c r="DQ37" i="2"/>
  <c r="ED37" i="2" s="1"/>
  <c r="DP37" i="2"/>
  <c r="EC37" i="2" s="1"/>
  <c r="DO37" i="2"/>
  <c r="DN37" i="2"/>
  <c r="EA37" i="2" s="1"/>
  <c r="DM37" i="2"/>
  <c r="DZ37" i="2" s="1"/>
  <c r="DL37" i="2"/>
  <c r="DY37" i="2" s="1"/>
  <c r="DK37" i="2"/>
  <c r="DX37" i="2" s="1"/>
  <c r="DJ37" i="2"/>
  <c r="DW37" i="2" s="1"/>
  <c r="DG37" i="2"/>
  <c r="CU37" i="2"/>
  <c r="CK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F37" i="2"/>
  <c r="HD36" i="2"/>
  <c r="HC36" i="2"/>
  <c r="GP36" i="2"/>
  <c r="GB36" i="2"/>
  <c r="GC36" i="2" s="1"/>
  <c r="GA36" i="2"/>
  <c r="FZ36" i="2"/>
  <c r="FY36" i="2"/>
  <c r="FX36" i="2"/>
  <c r="FW36" i="2"/>
  <c r="FV36" i="2"/>
  <c r="FU36" i="2"/>
  <c r="FT36" i="2"/>
  <c r="FS36" i="2"/>
  <c r="FR36" i="2"/>
  <c r="FQ36" i="2"/>
  <c r="FP36" i="2"/>
  <c r="FM36" i="2"/>
  <c r="EO36" i="2"/>
  <c r="EF36" i="2"/>
  <c r="EC36" i="2"/>
  <c r="DX36" i="2"/>
  <c r="DU36" i="2"/>
  <c r="DT36" i="2"/>
  <c r="DS36" i="2"/>
  <c r="DR36" i="2"/>
  <c r="EE36" i="2" s="1"/>
  <c r="DQ36" i="2"/>
  <c r="ED36" i="2" s="1"/>
  <c r="DP36" i="2"/>
  <c r="DO36" i="2"/>
  <c r="EB36" i="2" s="1"/>
  <c r="DN36" i="2"/>
  <c r="EA36" i="2" s="1"/>
  <c r="DM36" i="2"/>
  <c r="DZ36" i="2" s="1"/>
  <c r="DL36" i="2"/>
  <c r="DY36" i="2" s="1"/>
  <c r="DK36" i="2"/>
  <c r="DJ36" i="2"/>
  <c r="DW36" i="2" s="1"/>
  <c r="DI36" i="2"/>
  <c r="DV36" i="2" s="1"/>
  <c r="DH36" i="2"/>
  <c r="DG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F36" i="2"/>
  <c r="AL36" i="2"/>
  <c r="AK36" i="2"/>
  <c r="AF36" i="2"/>
  <c r="EV36" i="2" s="1"/>
  <c r="AC36" i="2"/>
  <c r="AD36" i="2" s="1"/>
  <c r="W36" i="2"/>
  <c r="R36" i="2"/>
  <c r="D36" i="2"/>
  <c r="HD35" i="2"/>
  <c r="HC35" i="2"/>
  <c r="GP35" i="2"/>
  <c r="GC35" i="2"/>
  <c r="GB35" i="2"/>
  <c r="GA35" i="2"/>
  <c r="FZ35" i="2"/>
  <c r="FY35" i="2"/>
  <c r="FX35" i="2"/>
  <c r="FW35" i="2"/>
  <c r="FV35" i="2"/>
  <c r="FU35" i="2"/>
  <c r="FT35" i="2"/>
  <c r="FS35" i="2"/>
  <c r="FR35" i="2"/>
  <c r="FQ35" i="2"/>
  <c r="FP35" i="2"/>
  <c r="FM35" i="2"/>
  <c r="EO35" i="2"/>
  <c r="EF35" i="2"/>
  <c r="ED35" i="2"/>
  <c r="DY35" i="2"/>
  <c r="DV35" i="2"/>
  <c r="DU35" i="2"/>
  <c r="DT35" i="2"/>
  <c r="DS35" i="2"/>
  <c r="DR35" i="2"/>
  <c r="EE35" i="2" s="1"/>
  <c r="DQ35" i="2"/>
  <c r="DP35" i="2"/>
  <c r="EC35" i="2" s="1"/>
  <c r="DO35" i="2"/>
  <c r="EB35" i="2" s="1"/>
  <c r="DN35" i="2"/>
  <c r="EA35" i="2" s="1"/>
  <c r="DM35" i="2"/>
  <c r="DZ35" i="2" s="1"/>
  <c r="DL35" i="2"/>
  <c r="DK35" i="2"/>
  <c r="DX35" i="2" s="1"/>
  <c r="DJ35" i="2"/>
  <c r="DW35" i="2" s="1"/>
  <c r="DI35" i="2"/>
  <c r="DH35" i="2"/>
  <c r="DG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F35" i="2"/>
  <c r="AL35" i="2"/>
  <c r="AK35" i="2"/>
  <c r="AF35" i="2"/>
  <c r="EW35" i="2" s="1"/>
  <c r="AD35" i="2"/>
  <c r="AC35" i="2"/>
  <c r="W35" i="2"/>
  <c r="R35" i="2"/>
  <c r="D35" i="2"/>
  <c r="HD34" i="2"/>
  <c r="HC34" i="2"/>
  <c r="GZ34" i="2"/>
  <c r="GU34" i="2"/>
  <c r="GX34" i="2" s="1"/>
  <c r="GT34" i="2"/>
  <c r="GQ34" i="2"/>
  <c r="GP34" i="2"/>
  <c r="GC34" i="2"/>
  <c r="GB34" i="2"/>
  <c r="GA34" i="2"/>
  <c r="FZ34" i="2"/>
  <c r="FY34" i="2"/>
  <c r="FX34" i="2"/>
  <c r="FW34" i="2"/>
  <c r="FV34" i="2"/>
  <c r="FU34" i="2"/>
  <c r="FT34" i="2"/>
  <c r="FS34" i="2"/>
  <c r="FR34" i="2"/>
  <c r="FQ34" i="2"/>
  <c r="FP34" i="2"/>
  <c r="FM34" i="2"/>
  <c r="EO34" i="2"/>
  <c r="EF34" i="2"/>
  <c r="EE34" i="2"/>
  <c r="ED34" i="2"/>
  <c r="DY34" i="2"/>
  <c r="DX34" i="2"/>
  <c r="DW34" i="2"/>
  <c r="DV34" i="2"/>
  <c r="DU34" i="2"/>
  <c r="DT34" i="2"/>
  <c r="DS34" i="2"/>
  <c r="DR34" i="2"/>
  <c r="DQ34" i="2"/>
  <c r="DP34" i="2"/>
  <c r="EC34" i="2" s="1"/>
  <c r="DO34" i="2"/>
  <c r="EB34" i="2" s="1"/>
  <c r="DN34" i="2"/>
  <c r="EA34" i="2" s="1"/>
  <c r="DM34" i="2"/>
  <c r="DZ34" i="2" s="1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K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F34" i="2"/>
  <c r="AL34" i="2"/>
  <c r="AK34" i="2"/>
  <c r="AF34" i="2"/>
  <c r="EW34" i="2" s="1"/>
  <c r="AC34" i="2"/>
  <c r="AD34" i="2" s="1"/>
  <c r="W34" i="2"/>
  <c r="R34" i="2"/>
  <c r="D34" i="2"/>
  <c r="HD33" i="2"/>
  <c r="HC33" i="2"/>
  <c r="GX33" i="2"/>
  <c r="GU33" i="2"/>
  <c r="GT33" i="2"/>
  <c r="GZ33" i="2" s="1"/>
  <c r="GQ33" i="2"/>
  <c r="GP33" i="2"/>
  <c r="GB33" i="2"/>
  <c r="GA33" i="2"/>
  <c r="FZ33" i="2"/>
  <c r="FY33" i="2"/>
  <c r="FX33" i="2"/>
  <c r="FW33" i="2"/>
  <c r="FV33" i="2"/>
  <c r="FU33" i="2"/>
  <c r="FT33" i="2"/>
  <c r="FS33" i="2"/>
  <c r="FR33" i="2"/>
  <c r="FQ33" i="2"/>
  <c r="FP33" i="2"/>
  <c r="FM33" i="2"/>
  <c r="EO33" i="2"/>
  <c r="EC33" i="2"/>
  <c r="EA33" i="2"/>
  <c r="DU33" i="2"/>
  <c r="DT33" i="2"/>
  <c r="DS33" i="2"/>
  <c r="EF33" i="2" s="1"/>
  <c r="DR33" i="2"/>
  <c r="EE33" i="2" s="1"/>
  <c r="DQ33" i="2"/>
  <c r="ED33" i="2" s="1"/>
  <c r="DP33" i="2"/>
  <c r="DO33" i="2"/>
  <c r="EB33" i="2" s="1"/>
  <c r="DN33" i="2"/>
  <c r="DM33" i="2"/>
  <c r="DZ33" i="2" s="1"/>
  <c r="DL33" i="2"/>
  <c r="DY33" i="2" s="1"/>
  <c r="DK33" i="2"/>
  <c r="DX33" i="2" s="1"/>
  <c r="DJ33" i="2"/>
  <c r="DW33" i="2" s="1"/>
  <c r="DI33" i="2"/>
  <c r="DV33" i="2" s="1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K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F33" i="2"/>
  <c r="AL33" i="2"/>
  <c r="AK33" i="2"/>
  <c r="AF33" i="2"/>
  <c r="GS33" i="2" s="1"/>
  <c r="AC33" i="2"/>
  <c r="AD33" i="2" s="1"/>
  <c r="W33" i="2"/>
  <c r="R33" i="2"/>
  <c r="D33" i="2"/>
  <c r="HD32" i="2"/>
  <c r="HC32" i="2"/>
  <c r="GP32" i="2"/>
  <c r="GB32" i="2"/>
  <c r="GA32" i="2"/>
  <c r="FZ32" i="2"/>
  <c r="FY32" i="2"/>
  <c r="FX32" i="2"/>
  <c r="FW32" i="2"/>
  <c r="FV32" i="2"/>
  <c r="FU32" i="2"/>
  <c r="FT32" i="2"/>
  <c r="FS32" i="2"/>
  <c r="FR32" i="2"/>
  <c r="FQ32" i="2"/>
  <c r="FP32" i="2"/>
  <c r="FM32" i="2"/>
  <c r="EO32" i="2"/>
  <c r="EE32" i="2"/>
  <c r="DY32" i="2"/>
  <c r="DW32" i="2"/>
  <c r="DU32" i="2"/>
  <c r="DT32" i="2"/>
  <c r="DS32" i="2"/>
  <c r="EF32" i="2" s="1"/>
  <c r="GC32" i="2" s="1"/>
  <c r="DR32" i="2"/>
  <c r="DQ32" i="2"/>
  <c r="ED32" i="2" s="1"/>
  <c r="DP32" i="2"/>
  <c r="EC32" i="2" s="1"/>
  <c r="DO32" i="2"/>
  <c r="EB32" i="2" s="1"/>
  <c r="DN32" i="2"/>
  <c r="EA32" i="2" s="1"/>
  <c r="DM32" i="2"/>
  <c r="DZ32" i="2" s="1"/>
  <c r="DL32" i="2"/>
  <c r="DK32" i="2"/>
  <c r="DX32" i="2" s="1"/>
  <c r="DJ32" i="2"/>
  <c r="DI32" i="2"/>
  <c r="DV32" i="2" s="1"/>
  <c r="DH32" i="2"/>
  <c r="DG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F32" i="2"/>
  <c r="AL32" i="2"/>
  <c r="AK32" i="2"/>
  <c r="AF32" i="2"/>
  <c r="EY32" i="2" s="1"/>
  <c r="AD32" i="2"/>
  <c r="AC32" i="2"/>
  <c r="W32" i="2"/>
  <c r="R32" i="2"/>
  <c r="D32" i="2"/>
  <c r="HD31" i="2"/>
  <c r="HC31" i="2"/>
  <c r="GP31" i="2"/>
  <c r="GB31" i="2"/>
  <c r="GA31" i="2"/>
  <c r="FZ31" i="2"/>
  <c r="FY31" i="2"/>
  <c r="FX31" i="2"/>
  <c r="FW31" i="2"/>
  <c r="FV31" i="2"/>
  <c r="FU31" i="2"/>
  <c r="FT31" i="2"/>
  <c r="FS31" i="2"/>
  <c r="FR31" i="2"/>
  <c r="FQ31" i="2"/>
  <c r="FP31" i="2"/>
  <c r="FM31" i="2"/>
  <c r="EO31" i="2"/>
  <c r="EF31" i="2"/>
  <c r="GC31" i="2" s="1"/>
  <c r="DZ31" i="2"/>
  <c r="DX31" i="2"/>
  <c r="DU31" i="2"/>
  <c r="DT31" i="2"/>
  <c r="DS31" i="2"/>
  <c r="DR31" i="2"/>
  <c r="EE31" i="2" s="1"/>
  <c r="DQ31" i="2"/>
  <c r="ED31" i="2" s="1"/>
  <c r="DP31" i="2"/>
  <c r="EC31" i="2" s="1"/>
  <c r="DO31" i="2"/>
  <c r="EB31" i="2" s="1"/>
  <c r="DN31" i="2"/>
  <c r="EA31" i="2" s="1"/>
  <c r="DM31" i="2"/>
  <c r="DL31" i="2"/>
  <c r="DY31" i="2" s="1"/>
  <c r="DK31" i="2"/>
  <c r="DJ31" i="2"/>
  <c r="DW31" i="2" s="1"/>
  <c r="DI31" i="2"/>
  <c r="DV31" i="2" s="1"/>
  <c r="DH31" i="2"/>
  <c r="DG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F31" i="2"/>
  <c r="AL31" i="2"/>
  <c r="AK31" i="2"/>
  <c r="AF31" i="2"/>
  <c r="EP31" i="2" s="1"/>
  <c r="AD31" i="2"/>
  <c r="AC31" i="2"/>
  <c r="W31" i="2"/>
  <c r="R31" i="2"/>
  <c r="D31" i="2"/>
  <c r="HE30" i="2"/>
  <c r="HD30" i="2"/>
  <c r="HC30" i="2"/>
  <c r="GZ30" i="2"/>
  <c r="GU30" i="2"/>
  <c r="GX30" i="2" s="1"/>
  <c r="GT30" i="2"/>
  <c r="GS30" i="2"/>
  <c r="GR30" i="2"/>
  <c r="GQ30" i="2"/>
  <c r="GP30" i="2"/>
  <c r="GB30" i="2"/>
  <c r="GA30" i="2"/>
  <c r="FZ30" i="2"/>
  <c r="FY30" i="2"/>
  <c r="FX30" i="2"/>
  <c r="FW30" i="2"/>
  <c r="FV30" i="2"/>
  <c r="FU30" i="2"/>
  <c r="FT30" i="2"/>
  <c r="FS30" i="2"/>
  <c r="FR30" i="2"/>
  <c r="FQ30" i="2"/>
  <c r="FP30" i="2"/>
  <c r="FM30" i="2"/>
  <c r="EY30" i="2"/>
  <c r="EX30" i="2"/>
  <c r="EW30" i="2"/>
  <c r="EV30" i="2"/>
  <c r="EU30" i="2"/>
  <c r="EQ30" i="2"/>
  <c r="EP30" i="2"/>
  <c r="EO30" i="2"/>
  <c r="EN30" i="2"/>
  <c r="EM30" i="2"/>
  <c r="EL30" i="2"/>
  <c r="EK30" i="2"/>
  <c r="EJ30" i="2"/>
  <c r="EI30" i="2"/>
  <c r="EH30" i="2"/>
  <c r="EF30" i="2"/>
  <c r="GC30" i="2" s="1"/>
  <c r="DZ30" i="2"/>
  <c r="DX30" i="2"/>
  <c r="DU30" i="2"/>
  <c r="DT30" i="2"/>
  <c r="DS30" i="2"/>
  <c r="DR30" i="2"/>
  <c r="EE30" i="2" s="1"/>
  <c r="DQ30" i="2"/>
  <c r="ED30" i="2" s="1"/>
  <c r="DP30" i="2"/>
  <c r="EC30" i="2" s="1"/>
  <c r="DO30" i="2"/>
  <c r="EB30" i="2" s="1"/>
  <c r="DN30" i="2"/>
  <c r="EA30" i="2" s="1"/>
  <c r="DM30" i="2"/>
  <c r="DL30" i="2"/>
  <c r="DY30" i="2" s="1"/>
  <c r="DK30" i="2"/>
  <c r="DJ30" i="2"/>
  <c r="DW30" i="2" s="1"/>
  <c r="DI30" i="2"/>
  <c r="DV30" i="2" s="1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K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F30" i="2"/>
  <c r="AL30" i="2"/>
  <c r="AK30" i="2"/>
  <c r="AD30" i="2"/>
  <c r="AC30" i="2"/>
  <c r="W30" i="2"/>
  <c r="R30" i="2"/>
  <c r="D30" i="2"/>
  <c r="HD29" i="2"/>
  <c r="HC29" i="2"/>
  <c r="GZ29" i="2"/>
  <c r="GU29" i="2"/>
  <c r="GX29" i="2" s="1"/>
  <c r="GT29" i="2"/>
  <c r="GQ29" i="2"/>
  <c r="GP29" i="2"/>
  <c r="GB29" i="2"/>
  <c r="GA29" i="2"/>
  <c r="FZ29" i="2"/>
  <c r="FY29" i="2"/>
  <c r="FX29" i="2"/>
  <c r="FW29" i="2"/>
  <c r="FV29" i="2"/>
  <c r="FU29" i="2"/>
  <c r="FT29" i="2"/>
  <c r="FS29" i="2"/>
  <c r="FR29" i="2"/>
  <c r="FQ29" i="2"/>
  <c r="FP29" i="2"/>
  <c r="FM29" i="2"/>
  <c r="EO29" i="2"/>
  <c r="ED29" i="2"/>
  <c r="EB29" i="2"/>
  <c r="DV29" i="2"/>
  <c r="DU29" i="2"/>
  <c r="DT29" i="2"/>
  <c r="DS29" i="2"/>
  <c r="EF29" i="2" s="1"/>
  <c r="GC29" i="2" s="1"/>
  <c r="DR29" i="2"/>
  <c r="EE29" i="2" s="1"/>
  <c r="DQ29" i="2"/>
  <c r="DP29" i="2"/>
  <c r="EC29" i="2" s="1"/>
  <c r="DO29" i="2"/>
  <c r="DN29" i="2"/>
  <c r="EA29" i="2" s="1"/>
  <c r="DM29" i="2"/>
  <c r="DZ29" i="2" s="1"/>
  <c r="DL29" i="2"/>
  <c r="DY29" i="2" s="1"/>
  <c r="DK29" i="2"/>
  <c r="DX29" i="2" s="1"/>
  <c r="DJ29" i="2"/>
  <c r="DW29" i="2" s="1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K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F29" i="2"/>
  <c r="AL29" i="2"/>
  <c r="AK29" i="2"/>
  <c r="AF29" i="2"/>
  <c r="EW29" i="2" s="1"/>
  <c r="AC29" i="2"/>
  <c r="AD29" i="2" s="1"/>
  <c r="W29" i="2"/>
  <c r="R29" i="2"/>
  <c r="D29" i="2"/>
  <c r="HD28" i="2"/>
  <c r="HC28" i="2"/>
  <c r="GX28" i="2"/>
  <c r="GU28" i="2"/>
  <c r="GT28" i="2"/>
  <c r="GZ28" i="2" s="1"/>
  <c r="GQ28" i="2"/>
  <c r="GP28" i="2"/>
  <c r="GB28" i="2"/>
  <c r="GA28" i="2"/>
  <c r="FZ28" i="2"/>
  <c r="FY28" i="2"/>
  <c r="FX28" i="2"/>
  <c r="FW28" i="2"/>
  <c r="FV28" i="2"/>
  <c r="FU28" i="2"/>
  <c r="FT28" i="2"/>
  <c r="FS28" i="2"/>
  <c r="FR28" i="2"/>
  <c r="FQ28" i="2"/>
  <c r="FP28" i="2"/>
  <c r="FM28" i="2"/>
  <c r="EO28" i="2"/>
  <c r="EA28" i="2"/>
  <c r="DY28" i="2"/>
  <c r="DU28" i="2"/>
  <c r="DT28" i="2"/>
  <c r="DS28" i="2"/>
  <c r="EF28" i="2" s="1"/>
  <c r="DR28" i="2"/>
  <c r="EE28" i="2" s="1"/>
  <c r="DQ28" i="2"/>
  <c r="ED28" i="2" s="1"/>
  <c r="DP28" i="2"/>
  <c r="EC28" i="2" s="1"/>
  <c r="DO28" i="2"/>
  <c r="EB28" i="2" s="1"/>
  <c r="DN28" i="2"/>
  <c r="DM28" i="2"/>
  <c r="DZ28" i="2" s="1"/>
  <c r="DL28" i="2"/>
  <c r="DK28" i="2"/>
  <c r="DX28" i="2" s="1"/>
  <c r="DJ28" i="2"/>
  <c r="DW28" i="2" s="1"/>
  <c r="DI28" i="2"/>
  <c r="DV28" i="2" s="1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K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F28" i="2"/>
  <c r="AL28" i="2"/>
  <c r="AK28" i="2"/>
  <c r="AF28" i="2"/>
  <c r="GS28" i="2" s="1"/>
  <c r="AC28" i="2"/>
  <c r="AD28" i="2" s="1"/>
  <c r="W28" i="2"/>
  <c r="R28" i="2"/>
  <c r="D28" i="2"/>
  <c r="HD27" i="2"/>
  <c r="HC27" i="2"/>
  <c r="GZ27" i="2"/>
  <c r="GX27" i="2"/>
  <c r="GU27" i="2"/>
  <c r="GT27" i="2"/>
  <c r="GQ27" i="2"/>
  <c r="GP27" i="2"/>
  <c r="GB27" i="2"/>
  <c r="GC27" i="2" s="1"/>
  <c r="GA27" i="2"/>
  <c r="FZ27" i="2"/>
  <c r="FY27" i="2"/>
  <c r="FX27" i="2"/>
  <c r="FW27" i="2"/>
  <c r="FV27" i="2"/>
  <c r="FU27" i="2"/>
  <c r="FT27" i="2"/>
  <c r="FS27" i="2"/>
  <c r="FR27" i="2"/>
  <c r="FQ27" i="2"/>
  <c r="FP27" i="2"/>
  <c r="FM27" i="2"/>
  <c r="EO27" i="2"/>
  <c r="EF27" i="2"/>
  <c r="ED27" i="2"/>
  <c r="DX27" i="2"/>
  <c r="DV27" i="2"/>
  <c r="DU27" i="2"/>
  <c r="DT27" i="2"/>
  <c r="DS27" i="2"/>
  <c r="DR27" i="2"/>
  <c r="EE27" i="2" s="1"/>
  <c r="DQ27" i="2"/>
  <c r="DP27" i="2"/>
  <c r="EC27" i="2" s="1"/>
  <c r="DO27" i="2"/>
  <c r="EB27" i="2" s="1"/>
  <c r="DN27" i="2"/>
  <c r="EA27" i="2" s="1"/>
  <c r="DM27" i="2"/>
  <c r="DZ27" i="2" s="1"/>
  <c r="DL27" i="2"/>
  <c r="DY27" i="2" s="1"/>
  <c r="DK27" i="2"/>
  <c r="DJ27" i="2"/>
  <c r="DW27" i="2" s="1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K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F27" i="2"/>
  <c r="AL27" i="2"/>
  <c r="AK27" i="2"/>
  <c r="AF27" i="2"/>
  <c r="EY27" i="2" s="1"/>
  <c r="AC27" i="2"/>
  <c r="AD27" i="2" s="1"/>
  <c r="W27" i="2"/>
  <c r="R27" i="2"/>
  <c r="D27" i="2"/>
  <c r="HE26" i="2"/>
  <c r="HD26" i="2"/>
  <c r="HC26" i="2"/>
  <c r="GX26" i="2"/>
  <c r="GU26" i="2"/>
  <c r="GT26" i="2"/>
  <c r="GZ26" i="2" s="1"/>
  <c r="GS26" i="2"/>
  <c r="GR26" i="2"/>
  <c r="GQ26" i="2"/>
  <c r="GP26" i="2"/>
  <c r="GB26" i="2"/>
  <c r="GC26" i="2" s="1"/>
  <c r="GA26" i="2"/>
  <c r="FZ26" i="2"/>
  <c r="FY26" i="2"/>
  <c r="FX26" i="2"/>
  <c r="FW26" i="2"/>
  <c r="FV26" i="2"/>
  <c r="FU26" i="2"/>
  <c r="FT26" i="2"/>
  <c r="FS26" i="2"/>
  <c r="FR26" i="2"/>
  <c r="FQ26" i="2"/>
  <c r="FP26" i="2"/>
  <c r="FM26" i="2"/>
  <c r="EY26" i="2"/>
  <c r="EX26" i="2"/>
  <c r="EW26" i="2"/>
  <c r="EV26" i="2"/>
  <c r="EU26" i="2"/>
  <c r="EQ26" i="2"/>
  <c r="EP26" i="2"/>
  <c r="EO26" i="2"/>
  <c r="EN26" i="2"/>
  <c r="EM26" i="2"/>
  <c r="EL26" i="2"/>
  <c r="EK26" i="2"/>
  <c r="EJ26" i="2"/>
  <c r="EI26" i="2"/>
  <c r="EH26" i="2"/>
  <c r="EC26" i="2"/>
  <c r="EA26" i="2"/>
  <c r="DU26" i="2"/>
  <c r="DT26" i="2"/>
  <c r="DS26" i="2"/>
  <c r="EF26" i="2" s="1"/>
  <c r="DR26" i="2"/>
  <c r="EE26" i="2" s="1"/>
  <c r="DQ26" i="2"/>
  <c r="ED26" i="2" s="1"/>
  <c r="DP26" i="2"/>
  <c r="DO26" i="2"/>
  <c r="EB26" i="2" s="1"/>
  <c r="DN26" i="2"/>
  <c r="DM26" i="2"/>
  <c r="DZ26" i="2" s="1"/>
  <c r="DL26" i="2"/>
  <c r="DY26" i="2" s="1"/>
  <c r="DK26" i="2"/>
  <c r="DX26" i="2" s="1"/>
  <c r="DJ26" i="2"/>
  <c r="DW26" i="2" s="1"/>
  <c r="DI26" i="2"/>
  <c r="DV26" i="2" s="1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K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F26" i="2"/>
  <c r="AL26" i="2"/>
  <c r="AK26" i="2"/>
  <c r="AD26" i="2"/>
  <c r="AC26" i="2"/>
  <c r="W26" i="2"/>
  <c r="R26" i="2"/>
  <c r="D26" i="2"/>
  <c r="HE25" i="2"/>
  <c r="HD25" i="2"/>
  <c r="HC25" i="2"/>
  <c r="GX25" i="2"/>
  <c r="GR25" i="2"/>
  <c r="GP25" i="2"/>
  <c r="GB25" i="2"/>
  <c r="GA25" i="2"/>
  <c r="FZ25" i="2"/>
  <c r="FY25" i="2"/>
  <c r="FX25" i="2"/>
  <c r="FW25" i="2"/>
  <c r="FV25" i="2"/>
  <c r="FU25" i="2"/>
  <c r="FT25" i="2"/>
  <c r="FS25" i="2"/>
  <c r="FR25" i="2"/>
  <c r="FQ25" i="2"/>
  <c r="FP25" i="2"/>
  <c r="FM25" i="2"/>
  <c r="EY25" i="2"/>
  <c r="EX25" i="2"/>
  <c r="EW25" i="2"/>
  <c r="EV25" i="2"/>
  <c r="EU25" i="2"/>
  <c r="EQ25" i="2"/>
  <c r="EP25" i="2"/>
  <c r="EO25" i="2"/>
  <c r="EN25" i="2"/>
  <c r="EM25" i="2"/>
  <c r="EL25" i="2"/>
  <c r="EK25" i="2"/>
  <c r="EJ25" i="2"/>
  <c r="EI25" i="2"/>
  <c r="EH25" i="2"/>
  <c r="EB25" i="2"/>
  <c r="DZ25" i="2"/>
  <c r="DU25" i="2"/>
  <c r="DT25" i="2"/>
  <c r="DS25" i="2"/>
  <c r="EF25" i="2" s="1"/>
  <c r="GC25" i="2" s="1"/>
  <c r="DR25" i="2"/>
  <c r="EE25" i="2" s="1"/>
  <c r="DQ25" i="2"/>
  <c r="ED25" i="2" s="1"/>
  <c r="DP25" i="2"/>
  <c r="EC25" i="2" s="1"/>
  <c r="DO25" i="2"/>
  <c r="DN25" i="2"/>
  <c r="EA25" i="2" s="1"/>
  <c r="DM25" i="2"/>
  <c r="DL25" i="2"/>
  <c r="DY25" i="2" s="1"/>
  <c r="DK25" i="2"/>
  <c r="DX25" i="2" s="1"/>
  <c r="DJ25" i="2"/>
  <c r="DW25" i="2" s="1"/>
  <c r="DI25" i="2"/>
  <c r="DV25" i="2" s="1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K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F25" i="2"/>
  <c r="AL25" i="2"/>
  <c r="AK25" i="2"/>
  <c r="AC25" i="2"/>
  <c r="AD25" i="2" s="1"/>
  <c r="W25" i="2"/>
  <c r="R25" i="2"/>
  <c r="D25" i="2"/>
  <c r="HD24" i="2"/>
  <c r="HC24" i="2"/>
  <c r="GZ24" i="2"/>
  <c r="GX24" i="2"/>
  <c r="GU24" i="2"/>
  <c r="GT24" i="2"/>
  <c r="GQ24" i="2"/>
  <c r="GP24" i="2"/>
  <c r="GB24" i="2"/>
  <c r="GC24" i="2" s="1"/>
  <c r="GA24" i="2"/>
  <c r="FZ24" i="2"/>
  <c r="FY24" i="2"/>
  <c r="FX24" i="2"/>
  <c r="FW24" i="2"/>
  <c r="FV24" i="2"/>
  <c r="FU24" i="2"/>
  <c r="FT24" i="2"/>
  <c r="FS24" i="2"/>
  <c r="FR24" i="2"/>
  <c r="FQ24" i="2"/>
  <c r="FP24" i="2"/>
  <c r="FM24" i="2"/>
  <c r="EO24" i="2"/>
  <c r="EF24" i="2"/>
  <c r="ED24" i="2"/>
  <c r="DX24" i="2"/>
  <c r="DV24" i="2"/>
  <c r="DU24" i="2"/>
  <c r="DT24" i="2"/>
  <c r="DS24" i="2"/>
  <c r="DR24" i="2"/>
  <c r="EE24" i="2" s="1"/>
  <c r="DQ24" i="2"/>
  <c r="DP24" i="2"/>
  <c r="EC24" i="2" s="1"/>
  <c r="DO24" i="2"/>
  <c r="EB24" i="2" s="1"/>
  <c r="DN24" i="2"/>
  <c r="EA24" i="2" s="1"/>
  <c r="DM24" i="2"/>
  <c r="DZ24" i="2" s="1"/>
  <c r="DL24" i="2"/>
  <c r="DY24" i="2" s="1"/>
  <c r="DK24" i="2"/>
  <c r="DJ24" i="2"/>
  <c r="DW24" i="2" s="1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K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F24" i="2"/>
  <c r="AL24" i="2"/>
  <c r="AK24" i="2"/>
  <c r="AF24" i="2"/>
  <c r="EY24" i="2" s="1"/>
  <c r="AC24" i="2"/>
  <c r="AD24" i="2" s="1"/>
  <c r="W24" i="2"/>
  <c r="R24" i="2"/>
  <c r="D24" i="2"/>
  <c r="HD23" i="2"/>
  <c r="HC23" i="2"/>
  <c r="GP23" i="2"/>
  <c r="GB23" i="2"/>
  <c r="GA23" i="2"/>
  <c r="FZ23" i="2"/>
  <c r="FY23" i="2"/>
  <c r="FX23" i="2"/>
  <c r="FW23" i="2"/>
  <c r="FV23" i="2"/>
  <c r="FU23" i="2"/>
  <c r="FT23" i="2"/>
  <c r="FS23" i="2"/>
  <c r="FR23" i="2"/>
  <c r="FQ23" i="2"/>
  <c r="FP23" i="2"/>
  <c r="FM23" i="2"/>
  <c r="EO23" i="2"/>
  <c r="ED23" i="2"/>
  <c r="EB23" i="2"/>
  <c r="DV23" i="2"/>
  <c r="DU23" i="2"/>
  <c r="DT23" i="2"/>
  <c r="DS23" i="2"/>
  <c r="EF23" i="2" s="1"/>
  <c r="GC23" i="2" s="1"/>
  <c r="DR23" i="2"/>
  <c r="EE23" i="2" s="1"/>
  <c r="DQ23" i="2"/>
  <c r="DP23" i="2"/>
  <c r="EC23" i="2" s="1"/>
  <c r="DO23" i="2"/>
  <c r="DN23" i="2"/>
  <c r="EA23" i="2" s="1"/>
  <c r="DM23" i="2"/>
  <c r="DZ23" i="2" s="1"/>
  <c r="DL23" i="2"/>
  <c r="DY23" i="2" s="1"/>
  <c r="DK23" i="2"/>
  <c r="DX23" i="2" s="1"/>
  <c r="DJ23" i="2"/>
  <c r="DW23" i="2" s="1"/>
  <c r="DI23" i="2"/>
  <c r="DH23" i="2"/>
  <c r="DG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F23" i="2"/>
  <c r="AL23" i="2"/>
  <c r="AK23" i="2"/>
  <c r="AF23" i="2"/>
  <c r="EW23" i="2" s="1"/>
  <c r="AD23" i="2"/>
  <c r="AC23" i="2"/>
  <c r="W23" i="2"/>
  <c r="R23" i="2"/>
  <c r="D23" i="2"/>
  <c r="HD22" i="2"/>
  <c r="HC22" i="2"/>
  <c r="GP22" i="2"/>
  <c r="GB22" i="2"/>
  <c r="GA22" i="2"/>
  <c r="FZ22" i="2"/>
  <c r="FY22" i="2"/>
  <c r="FX22" i="2"/>
  <c r="FW22" i="2"/>
  <c r="FV22" i="2"/>
  <c r="FU22" i="2"/>
  <c r="FT22" i="2"/>
  <c r="FS22" i="2"/>
  <c r="FR22" i="2"/>
  <c r="FQ22" i="2"/>
  <c r="FP22" i="2"/>
  <c r="FM22" i="2"/>
  <c r="EO22" i="2"/>
  <c r="EE22" i="2"/>
  <c r="EC22" i="2"/>
  <c r="DW22" i="2"/>
  <c r="DU22" i="2"/>
  <c r="DT22" i="2"/>
  <c r="DS22" i="2"/>
  <c r="EF22" i="2" s="1"/>
  <c r="DR22" i="2"/>
  <c r="DQ22" i="2"/>
  <c r="ED22" i="2" s="1"/>
  <c r="DP22" i="2"/>
  <c r="DO22" i="2"/>
  <c r="EB22" i="2" s="1"/>
  <c r="DN22" i="2"/>
  <c r="EA22" i="2" s="1"/>
  <c r="DM22" i="2"/>
  <c r="DZ22" i="2" s="1"/>
  <c r="DL22" i="2"/>
  <c r="DY22" i="2" s="1"/>
  <c r="DK22" i="2"/>
  <c r="DX22" i="2" s="1"/>
  <c r="DJ22" i="2"/>
  <c r="DI22" i="2"/>
  <c r="DV22" i="2" s="1"/>
  <c r="DH22" i="2"/>
  <c r="DG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F22" i="2"/>
  <c r="AL22" i="2"/>
  <c r="AK22" i="2"/>
  <c r="AF22" i="2"/>
  <c r="EY22" i="2" s="1"/>
  <c r="AC22" i="2"/>
  <c r="AD22" i="2" s="1"/>
  <c r="W22" i="2"/>
  <c r="R22" i="2"/>
  <c r="D22" i="2"/>
  <c r="HD21" i="2"/>
  <c r="HC21" i="2"/>
  <c r="GU21" i="2"/>
  <c r="GX21" i="2" s="1"/>
  <c r="GT21" i="2"/>
  <c r="GZ21" i="2" s="1"/>
  <c r="GQ21" i="2"/>
  <c r="GP21" i="2"/>
  <c r="GB21" i="2"/>
  <c r="GA21" i="2"/>
  <c r="FZ21" i="2"/>
  <c r="FY21" i="2"/>
  <c r="FX21" i="2"/>
  <c r="FW21" i="2"/>
  <c r="FV21" i="2"/>
  <c r="FU21" i="2"/>
  <c r="FT21" i="2"/>
  <c r="FS21" i="2"/>
  <c r="FR21" i="2"/>
  <c r="FQ21" i="2"/>
  <c r="FP21" i="2"/>
  <c r="FM21" i="2"/>
  <c r="EO21" i="2"/>
  <c r="EE21" i="2"/>
  <c r="EC21" i="2"/>
  <c r="DW21" i="2"/>
  <c r="DU21" i="2"/>
  <c r="DT21" i="2"/>
  <c r="DS21" i="2"/>
  <c r="EF21" i="2" s="1"/>
  <c r="DR21" i="2"/>
  <c r="DQ21" i="2"/>
  <c r="ED21" i="2" s="1"/>
  <c r="DP21" i="2"/>
  <c r="DO21" i="2"/>
  <c r="EB21" i="2" s="1"/>
  <c r="DN21" i="2"/>
  <c r="EA21" i="2" s="1"/>
  <c r="DM21" i="2"/>
  <c r="DZ21" i="2" s="1"/>
  <c r="DL21" i="2"/>
  <c r="DY21" i="2" s="1"/>
  <c r="DK21" i="2"/>
  <c r="DX21" i="2" s="1"/>
  <c r="DJ21" i="2"/>
  <c r="DI21" i="2"/>
  <c r="DV21" i="2" s="1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K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F21" i="2"/>
  <c r="AL21" i="2"/>
  <c r="AK21" i="2"/>
  <c r="AF21" i="2"/>
  <c r="EX21" i="2" s="1"/>
  <c r="AD21" i="2"/>
  <c r="AC21" i="2"/>
  <c r="W21" i="2"/>
  <c r="R21" i="2"/>
  <c r="D21" i="2"/>
  <c r="HD20" i="2"/>
  <c r="HC20" i="2"/>
  <c r="GP20" i="2"/>
  <c r="GB20" i="2"/>
  <c r="GA20" i="2"/>
  <c r="FZ20" i="2"/>
  <c r="FY20" i="2"/>
  <c r="FX20" i="2"/>
  <c r="FW20" i="2"/>
  <c r="FV20" i="2"/>
  <c r="FU20" i="2"/>
  <c r="FT20" i="2"/>
  <c r="FS20" i="2"/>
  <c r="FR20" i="2"/>
  <c r="FQ20" i="2"/>
  <c r="FP20" i="2"/>
  <c r="FM20" i="2"/>
  <c r="EO20" i="2"/>
  <c r="EC20" i="2"/>
  <c r="EA20" i="2"/>
  <c r="DU20" i="2"/>
  <c r="DT20" i="2"/>
  <c r="DS20" i="2"/>
  <c r="EF20" i="2" s="1"/>
  <c r="DR20" i="2"/>
  <c r="EE20" i="2" s="1"/>
  <c r="DQ20" i="2"/>
  <c r="ED20" i="2" s="1"/>
  <c r="DP20" i="2"/>
  <c r="DO20" i="2"/>
  <c r="EB20" i="2" s="1"/>
  <c r="DN20" i="2"/>
  <c r="DM20" i="2"/>
  <c r="DZ20" i="2" s="1"/>
  <c r="DL20" i="2"/>
  <c r="DY20" i="2" s="1"/>
  <c r="DK20" i="2"/>
  <c r="DX20" i="2" s="1"/>
  <c r="DJ20" i="2"/>
  <c r="DW20" i="2" s="1"/>
  <c r="DI20" i="2"/>
  <c r="DV20" i="2" s="1"/>
  <c r="DH20" i="2"/>
  <c r="DG20" i="2"/>
  <c r="DF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F20" i="2"/>
  <c r="AL20" i="2"/>
  <c r="AK20" i="2"/>
  <c r="AF20" i="2"/>
  <c r="EV20" i="2" s="1"/>
  <c r="AD20" i="2"/>
  <c r="AC20" i="2"/>
  <c r="W20" i="2"/>
  <c r="R20" i="2"/>
  <c r="D20" i="2"/>
  <c r="HD19" i="2"/>
  <c r="HC19" i="2"/>
  <c r="GZ19" i="2"/>
  <c r="GU19" i="2"/>
  <c r="GX19" i="2" s="1"/>
  <c r="GT19" i="2"/>
  <c r="GQ19" i="2"/>
  <c r="GP19" i="2"/>
  <c r="GB19" i="2"/>
  <c r="GA19" i="2"/>
  <c r="FZ19" i="2"/>
  <c r="FY19" i="2"/>
  <c r="FX19" i="2"/>
  <c r="FW19" i="2"/>
  <c r="FV19" i="2"/>
  <c r="FU19" i="2"/>
  <c r="FT19" i="2"/>
  <c r="FS19" i="2"/>
  <c r="FR19" i="2"/>
  <c r="FQ19" i="2"/>
  <c r="FP19" i="2"/>
  <c r="FM19" i="2"/>
  <c r="EO19" i="2"/>
  <c r="EE19" i="2"/>
  <c r="EB19" i="2"/>
  <c r="EA19" i="2"/>
  <c r="DY19" i="2"/>
  <c r="DU19" i="2"/>
  <c r="DT19" i="2"/>
  <c r="DS19" i="2"/>
  <c r="EF19" i="2" s="1"/>
  <c r="GC19" i="2" s="1"/>
  <c r="DR19" i="2"/>
  <c r="DQ19" i="2"/>
  <c r="ED19" i="2" s="1"/>
  <c r="DP19" i="2"/>
  <c r="EC19" i="2" s="1"/>
  <c r="DO19" i="2"/>
  <c r="DN19" i="2"/>
  <c r="DM19" i="2"/>
  <c r="DZ19" i="2" s="1"/>
  <c r="DL19" i="2"/>
  <c r="DK19" i="2"/>
  <c r="DX19" i="2" s="1"/>
  <c r="DJ19" i="2"/>
  <c r="DW19" i="2" s="1"/>
  <c r="DI19" i="2"/>
  <c r="DV19" i="2" s="1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K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F19" i="2"/>
  <c r="AL19" i="2"/>
  <c r="AK19" i="2"/>
  <c r="AF19" i="2"/>
  <c r="EK19" i="2" s="1"/>
  <c r="AD19" i="2"/>
  <c r="AC19" i="2"/>
  <c r="W19" i="2"/>
  <c r="R19" i="2"/>
  <c r="D19" i="2"/>
  <c r="HE18" i="2"/>
  <c r="HD18" i="2"/>
  <c r="HC18" i="2"/>
  <c r="GP18" i="2"/>
  <c r="GB18" i="2"/>
  <c r="GA18" i="2"/>
  <c r="FZ18" i="2"/>
  <c r="FY18" i="2"/>
  <c r="FX18" i="2"/>
  <c r="FW18" i="2"/>
  <c r="FV18" i="2"/>
  <c r="FU18" i="2"/>
  <c r="FT18" i="2"/>
  <c r="FS18" i="2"/>
  <c r="FR18" i="2"/>
  <c r="FQ18" i="2"/>
  <c r="FP18" i="2"/>
  <c r="FM18" i="2"/>
  <c r="EY18" i="2"/>
  <c r="EX18" i="2"/>
  <c r="EW18" i="2"/>
  <c r="EV18" i="2"/>
  <c r="EU18" i="2"/>
  <c r="EQ18" i="2"/>
  <c r="EP18" i="2"/>
  <c r="EO18" i="2"/>
  <c r="EN18" i="2"/>
  <c r="EM18" i="2"/>
  <c r="EL18" i="2"/>
  <c r="EK18" i="2"/>
  <c r="EJ18" i="2"/>
  <c r="EI18" i="2"/>
  <c r="EH18" i="2"/>
  <c r="EE18" i="2"/>
  <c r="EA18" i="2"/>
  <c r="DY18" i="2"/>
  <c r="DW18" i="2"/>
  <c r="DU18" i="2"/>
  <c r="DT18" i="2"/>
  <c r="DS18" i="2"/>
  <c r="EF18" i="2" s="1"/>
  <c r="GC18" i="2" s="1"/>
  <c r="DR18" i="2"/>
  <c r="DQ18" i="2"/>
  <c r="ED18" i="2" s="1"/>
  <c r="DP18" i="2"/>
  <c r="EC18" i="2" s="1"/>
  <c r="DO18" i="2"/>
  <c r="EB18" i="2" s="1"/>
  <c r="DN18" i="2"/>
  <c r="DM18" i="2"/>
  <c r="DZ18" i="2" s="1"/>
  <c r="DL18" i="2"/>
  <c r="DK18" i="2"/>
  <c r="DX18" i="2" s="1"/>
  <c r="DJ18" i="2"/>
  <c r="DI18" i="2"/>
  <c r="DV18" i="2" s="1"/>
  <c r="DH18" i="2"/>
  <c r="DG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F18" i="2"/>
  <c r="AL18" i="2"/>
  <c r="AK18" i="2"/>
  <c r="AD18" i="2"/>
  <c r="AC18" i="2"/>
  <c r="W18" i="2"/>
  <c r="R18" i="2"/>
  <c r="D18" i="2"/>
  <c r="HD17" i="2"/>
  <c r="HC17" i="2"/>
  <c r="GP17" i="2"/>
  <c r="GB17" i="2"/>
  <c r="GA17" i="2"/>
  <c r="FZ17" i="2"/>
  <c r="FY17" i="2"/>
  <c r="FX17" i="2"/>
  <c r="FW17" i="2"/>
  <c r="FV17" i="2"/>
  <c r="FU17" i="2"/>
  <c r="FT17" i="2"/>
  <c r="FS17" i="2"/>
  <c r="FR17" i="2"/>
  <c r="FQ17" i="2"/>
  <c r="FP17" i="2"/>
  <c r="FM17" i="2"/>
  <c r="EO17" i="2"/>
  <c r="EE17" i="2"/>
  <c r="EA17" i="2"/>
  <c r="DY17" i="2"/>
  <c r="DW17" i="2"/>
  <c r="DU17" i="2"/>
  <c r="DT17" i="2"/>
  <c r="DS17" i="2"/>
  <c r="EF17" i="2" s="1"/>
  <c r="GC17" i="2" s="1"/>
  <c r="DR17" i="2"/>
  <c r="DQ17" i="2"/>
  <c r="ED17" i="2" s="1"/>
  <c r="DP17" i="2"/>
  <c r="EC17" i="2" s="1"/>
  <c r="DO17" i="2"/>
  <c r="EB17" i="2" s="1"/>
  <c r="DN17" i="2"/>
  <c r="DM17" i="2"/>
  <c r="DZ17" i="2" s="1"/>
  <c r="DL17" i="2"/>
  <c r="DK17" i="2"/>
  <c r="DX17" i="2" s="1"/>
  <c r="DJ17" i="2"/>
  <c r="DI17" i="2"/>
  <c r="DV17" i="2" s="1"/>
  <c r="DH17" i="2"/>
  <c r="DG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F17" i="2"/>
  <c r="AL17" i="2"/>
  <c r="AK17" i="2"/>
  <c r="AF17" i="2"/>
  <c r="EY17" i="2" s="1"/>
  <c r="AD17" i="2"/>
  <c r="AC17" i="2"/>
  <c r="W17" i="2"/>
  <c r="R17" i="2"/>
  <c r="D17" i="2"/>
  <c r="HD16" i="2"/>
  <c r="HC16" i="2"/>
  <c r="GU16" i="2"/>
  <c r="GX16" i="2" s="1"/>
  <c r="GT16" i="2"/>
  <c r="GZ16" i="2" s="1"/>
  <c r="GQ16" i="2"/>
  <c r="GP16" i="2"/>
  <c r="GB16" i="2"/>
  <c r="GA16" i="2"/>
  <c r="FZ16" i="2"/>
  <c r="FY16" i="2"/>
  <c r="FX16" i="2"/>
  <c r="FW16" i="2"/>
  <c r="FV16" i="2"/>
  <c r="FU16" i="2"/>
  <c r="FT16" i="2"/>
  <c r="FS16" i="2"/>
  <c r="FR16" i="2"/>
  <c r="FQ16" i="2"/>
  <c r="FP16" i="2"/>
  <c r="FM16" i="2"/>
  <c r="EO16" i="2"/>
  <c r="EE16" i="2"/>
  <c r="EA16" i="2"/>
  <c r="DY16" i="2"/>
  <c r="DW16" i="2"/>
  <c r="DU16" i="2"/>
  <c r="DT16" i="2"/>
  <c r="DS16" i="2"/>
  <c r="EF16" i="2" s="1"/>
  <c r="GC16" i="2" s="1"/>
  <c r="DR16" i="2"/>
  <c r="DQ16" i="2"/>
  <c r="ED16" i="2" s="1"/>
  <c r="DP16" i="2"/>
  <c r="EC16" i="2" s="1"/>
  <c r="DO16" i="2"/>
  <c r="EB16" i="2" s="1"/>
  <c r="DN16" i="2"/>
  <c r="DM16" i="2"/>
  <c r="DZ16" i="2" s="1"/>
  <c r="DL16" i="2"/>
  <c r="DK16" i="2"/>
  <c r="DX16" i="2" s="1"/>
  <c r="DJ16" i="2"/>
  <c r="DI16" i="2"/>
  <c r="DV16" i="2" s="1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K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F16" i="2"/>
  <c r="AL16" i="2"/>
  <c r="AK16" i="2"/>
  <c r="AF16" i="2"/>
  <c r="EW16" i="2" s="1"/>
  <c r="AD16" i="2"/>
  <c r="AC16" i="2"/>
  <c r="W16" i="2"/>
  <c r="R16" i="2"/>
  <c r="D16" i="2"/>
  <c r="HD15" i="2"/>
  <c r="HC15" i="2"/>
  <c r="GZ15" i="2"/>
  <c r="GU15" i="2"/>
  <c r="GX15" i="2" s="1"/>
  <c r="GT15" i="2"/>
  <c r="GQ15" i="2"/>
  <c r="GP15" i="2"/>
  <c r="GC15" i="2"/>
  <c r="GB15" i="2"/>
  <c r="GA15" i="2"/>
  <c r="FZ15" i="2"/>
  <c r="FY15" i="2"/>
  <c r="FX15" i="2"/>
  <c r="FW15" i="2"/>
  <c r="FV15" i="2"/>
  <c r="FU15" i="2"/>
  <c r="FT15" i="2"/>
  <c r="FS15" i="2"/>
  <c r="FR15" i="2"/>
  <c r="FQ15" i="2"/>
  <c r="FP15" i="2"/>
  <c r="FM15" i="2"/>
  <c r="EO15" i="2"/>
  <c r="EF15" i="2"/>
  <c r="ED15" i="2"/>
  <c r="EB15" i="2"/>
  <c r="DX15" i="2"/>
  <c r="DV15" i="2"/>
  <c r="DU15" i="2"/>
  <c r="DT15" i="2"/>
  <c r="DS15" i="2"/>
  <c r="DR15" i="2"/>
  <c r="EE15" i="2" s="1"/>
  <c r="DQ15" i="2"/>
  <c r="DP15" i="2"/>
  <c r="EC15" i="2" s="1"/>
  <c r="DO15" i="2"/>
  <c r="DN15" i="2"/>
  <c r="EA15" i="2" s="1"/>
  <c r="DM15" i="2"/>
  <c r="DZ15" i="2" s="1"/>
  <c r="DL15" i="2"/>
  <c r="DY15" i="2" s="1"/>
  <c r="DK15" i="2"/>
  <c r="DJ15" i="2"/>
  <c r="DW15" i="2" s="1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K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F15" i="2"/>
  <c r="AL15" i="2"/>
  <c r="AK15" i="2"/>
  <c r="AF15" i="2"/>
  <c r="EU15" i="2" s="1"/>
  <c r="AC15" i="2"/>
  <c r="AD15" i="2" s="1"/>
  <c r="W15" i="2"/>
  <c r="R15" i="2"/>
  <c r="D15" i="2"/>
  <c r="HD14" i="2"/>
  <c r="HC14" i="2"/>
  <c r="GP14" i="2"/>
  <c r="GB14" i="2"/>
  <c r="GA14" i="2"/>
  <c r="FZ14" i="2"/>
  <c r="FY14" i="2"/>
  <c r="FX14" i="2"/>
  <c r="FW14" i="2"/>
  <c r="FV14" i="2"/>
  <c r="FU14" i="2"/>
  <c r="FT14" i="2"/>
  <c r="FS14" i="2"/>
  <c r="FR14" i="2"/>
  <c r="FQ14" i="2"/>
  <c r="FP14" i="2"/>
  <c r="FM14" i="2"/>
  <c r="EO14" i="2"/>
  <c r="ED14" i="2"/>
  <c r="EB14" i="2"/>
  <c r="DZ14" i="2"/>
  <c r="DV14" i="2"/>
  <c r="DU14" i="2"/>
  <c r="DT14" i="2"/>
  <c r="DS14" i="2"/>
  <c r="EF14" i="2" s="1"/>
  <c r="GC14" i="2" s="1"/>
  <c r="DR14" i="2"/>
  <c r="EE14" i="2" s="1"/>
  <c r="DQ14" i="2"/>
  <c r="DP14" i="2"/>
  <c r="EC14" i="2" s="1"/>
  <c r="DO14" i="2"/>
  <c r="DN14" i="2"/>
  <c r="EA14" i="2" s="1"/>
  <c r="DM14" i="2"/>
  <c r="DL14" i="2"/>
  <c r="DY14" i="2" s="1"/>
  <c r="DK14" i="2"/>
  <c r="DX14" i="2" s="1"/>
  <c r="DJ14" i="2"/>
  <c r="DW14" i="2" s="1"/>
  <c r="DI14" i="2"/>
  <c r="DH14" i="2"/>
  <c r="DG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F14" i="2"/>
  <c r="AL14" i="2"/>
  <c r="AK14" i="2"/>
  <c r="AF14" i="2"/>
  <c r="EP14" i="2" s="1"/>
  <c r="AD14" i="2"/>
  <c r="AC14" i="2"/>
  <c r="W14" i="2"/>
  <c r="R14" i="2"/>
  <c r="D14" i="2"/>
  <c r="HD13" i="2"/>
  <c r="HC13" i="2"/>
  <c r="GP13" i="2"/>
  <c r="GB13" i="2"/>
  <c r="GC13" i="2" s="1"/>
  <c r="GA13" i="2"/>
  <c r="FZ13" i="2"/>
  <c r="FY13" i="2"/>
  <c r="FX13" i="2"/>
  <c r="FW13" i="2"/>
  <c r="FV13" i="2"/>
  <c r="FU13" i="2"/>
  <c r="FT13" i="2"/>
  <c r="FS13" i="2"/>
  <c r="FR13" i="2"/>
  <c r="FQ13" i="2"/>
  <c r="FP13" i="2"/>
  <c r="FM13" i="2"/>
  <c r="EO13" i="2"/>
  <c r="EE13" i="2"/>
  <c r="EC13" i="2"/>
  <c r="EA13" i="2"/>
  <c r="DW13" i="2"/>
  <c r="DU13" i="2"/>
  <c r="DT13" i="2"/>
  <c r="DS13" i="2"/>
  <c r="EF13" i="2" s="1"/>
  <c r="DR13" i="2"/>
  <c r="DQ13" i="2"/>
  <c r="ED13" i="2" s="1"/>
  <c r="DP13" i="2"/>
  <c r="DO13" i="2"/>
  <c r="EB13" i="2" s="1"/>
  <c r="DN13" i="2"/>
  <c r="DM13" i="2"/>
  <c r="DZ13" i="2" s="1"/>
  <c r="DL13" i="2"/>
  <c r="DY13" i="2" s="1"/>
  <c r="DK13" i="2"/>
  <c r="DX13" i="2" s="1"/>
  <c r="DJ13" i="2"/>
  <c r="DI13" i="2"/>
  <c r="DV13" i="2" s="1"/>
  <c r="DH13" i="2"/>
  <c r="DG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F13" i="2"/>
  <c r="AL13" i="2"/>
  <c r="AK13" i="2"/>
  <c r="AF13" i="2"/>
  <c r="EV13" i="2" s="1"/>
  <c r="AC13" i="2"/>
  <c r="AD13" i="2" s="1"/>
  <c r="W13" i="2"/>
  <c r="R13" i="2"/>
  <c r="D13" i="2"/>
  <c r="HE12" i="2"/>
  <c r="HD12" i="2"/>
  <c r="HC12" i="2"/>
  <c r="GX12" i="2"/>
  <c r="GU12" i="2"/>
  <c r="GT12" i="2"/>
  <c r="GZ12" i="2" s="1"/>
  <c r="GS12" i="2"/>
  <c r="GR12" i="2"/>
  <c r="GQ12" i="2"/>
  <c r="GP12" i="2"/>
  <c r="GB12" i="2"/>
  <c r="GC12" i="2" s="1"/>
  <c r="GA12" i="2"/>
  <c r="FZ12" i="2"/>
  <c r="FY12" i="2"/>
  <c r="FX12" i="2"/>
  <c r="FW12" i="2"/>
  <c r="FV12" i="2"/>
  <c r="FU12" i="2"/>
  <c r="FT12" i="2"/>
  <c r="FS12" i="2"/>
  <c r="FR12" i="2"/>
  <c r="FQ12" i="2"/>
  <c r="FP12" i="2"/>
  <c r="FM12" i="2"/>
  <c r="EY12" i="2"/>
  <c r="EX12" i="2"/>
  <c r="EW12" i="2"/>
  <c r="EV12" i="2"/>
  <c r="EU12" i="2"/>
  <c r="EQ12" i="2"/>
  <c r="EP12" i="2"/>
  <c r="EO12" i="2"/>
  <c r="EN12" i="2"/>
  <c r="EM12" i="2"/>
  <c r="EL12" i="2"/>
  <c r="EK12" i="2"/>
  <c r="EJ12" i="2"/>
  <c r="EI12" i="2"/>
  <c r="EH12" i="2"/>
  <c r="EE12" i="2"/>
  <c r="EC12" i="2"/>
  <c r="EA12" i="2"/>
  <c r="DW12" i="2"/>
  <c r="DU12" i="2"/>
  <c r="DT12" i="2"/>
  <c r="DS12" i="2"/>
  <c r="EF12" i="2" s="1"/>
  <c r="DR12" i="2"/>
  <c r="DQ12" i="2"/>
  <c r="ED12" i="2" s="1"/>
  <c r="DP12" i="2"/>
  <c r="DO12" i="2"/>
  <c r="EB12" i="2" s="1"/>
  <c r="DN12" i="2"/>
  <c r="DM12" i="2"/>
  <c r="DZ12" i="2" s="1"/>
  <c r="DL12" i="2"/>
  <c r="DY12" i="2" s="1"/>
  <c r="DK12" i="2"/>
  <c r="DX12" i="2" s="1"/>
  <c r="DJ12" i="2"/>
  <c r="DI12" i="2"/>
  <c r="DV12" i="2" s="1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K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F12" i="2"/>
  <c r="AL12" i="2"/>
  <c r="AK12" i="2"/>
  <c r="AC12" i="2"/>
  <c r="AD12" i="2" s="1"/>
  <c r="W12" i="2"/>
  <c r="R12" i="2"/>
  <c r="D12" i="2"/>
  <c r="HD11" i="2"/>
  <c r="HC11" i="2"/>
  <c r="GP11" i="2"/>
  <c r="GB11" i="2"/>
  <c r="GC11" i="2" s="1"/>
  <c r="GA11" i="2"/>
  <c r="FZ11" i="2"/>
  <c r="FY11" i="2"/>
  <c r="FX11" i="2"/>
  <c r="FW11" i="2"/>
  <c r="FV11" i="2"/>
  <c r="FU11" i="2"/>
  <c r="FT11" i="2"/>
  <c r="FS11" i="2"/>
  <c r="FR11" i="2"/>
  <c r="FQ11" i="2"/>
  <c r="FP11" i="2"/>
  <c r="FM11" i="2"/>
  <c r="EO11" i="2"/>
  <c r="EF11" i="2"/>
  <c r="EC11" i="2"/>
  <c r="EB11" i="2"/>
  <c r="DZ11" i="2"/>
  <c r="DX11" i="2"/>
  <c r="DU11" i="2"/>
  <c r="DT11" i="2"/>
  <c r="DS11" i="2"/>
  <c r="DR11" i="2"/>
  <c r="EE11" i="2" s="1"/>
  <c r="DQ11" i="2"/>
  <c r="ED11" i="2" s="1"/>
  <c r="DP11" i="2"/>
  <c r="DO11" i="2"/>
  <c r="DN11" i="2"/>
  <c r="EA11" i="2" s="1"/>
  <c r="DM11" i="2"/>
  <c r="DL11" i="2"/>
  <c r="DY11" i="2" s="1"/>
  <c r="DK11" i="2"/>
  <c r="DJ11" i="2"/>
  <c r="DW11" i="2" s="1"/>
  <c r="DI11" i="2"/>
  <c r="DV11" i="2" s="1"/>
  <c r="DH11" i="2"/>
  <c r="DG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F11" i="2"/>
  <c r="AL11" i="2"/>
  <c r="AK11" i="2"/>
  <c r="AF11" i="2"/>
  <c r="EY11" i="2" s="1"/>
  <c r="AC11" i="2"/>
  <c r="AD11" i="2" s="1"/>
  <c r="W11" i="2"/>
  <c r="R11" i="2"/>
  <c r="D11" i="2"/>
  <c r="HD10" i="2"/>
  <c r="HC10" i="2"/>
  <c r="GP10" i="2"/>
  <c r="GB10" i="2"/>
  <c r="GA10" i="2"/>
  <c r="FZ10" i="2"/>
  <c r="FY10" i="2"/>
  <c r="FX10" i="2"/>
  <c r="FW10" i="2"/>
  <c r="FV10" i="2"/>
  <c r="FU10" i="2"/>
  <c r="FT10" i="2"/>
  <c r="FS10" i="2"/>
  <c r="FR10" i="2"/>
  <c r="FQ10" i="2"/>
  <c r="FP10" i="2"/>
  <c r="FM10" i="2"/>
  <c r="EO10" i="2"/>
  <c r="EE10" i="2"/>
  <c r="ED10" i="2"/>
  <c r="EB10" i="2"/>
  <c r="DZ10" i="2"/>
  <c r="DW10" i="2"/>
  <c r="DV10" i="2"/>
  <c r="DU10" i="2"/>
  <c r="DT10" i="2"/>
  <c r="DS10" i="2"/>
  <c r="EF10" i="2" s="1"/>
  <c r="GC10" i="2" s="1"/>
  <c r="DR10" i="2"/>
  <c r="DQ10" i="2"/>
  <c r="DP10" i="2"/>
  <c r="EC10" i="2" s="1"/>
  <c r="DO10" i="2"/>
  <c r="DN10" i="2"/>
  <c r="EA10" i="2" s="1"/>
  <c r="DM10" i="2"/>
  <c r="DL10" i="2"/>
  <c r="DY10" i="2" s="1"/>
  <c r="DK10" i="2"/>
  <c r="DX10" i="2" s="1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K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F10" i="2"/>
  <c r="AL10" i="2"/>
  <c r="AK10" i="2"/>
  <c r="AF10" i="2"/>
  <c r="HE10" i="2" s="1"/>
  <c r="AC10" i="2"/>
  <c r="AD10" i="2" s="1"/>
  <c r="W10" i="2"/>
  <c r="R10" i="2"/>
  <c r="D10" i="2"/>
  <c r="HD9" i="2"/>
  <c r="HC9" i="2"/>
  <c r="GP9" i="2"/>
  <c r="GB9" i="2"/>
  <c r="GC9" i="2" s="1"/>
  <c r="GA9" i="2"/>
  <c r="FZ9" i="2"/>
  <c r="FY9" i="2"/>
  <c r="FX9" i="2"/>
  <c r="FW9" i="2"/>
  <c r="FV9" i="2"/>
  <c r="FU9" i="2"/>
  <c r="FT9" i="2"/>
  <c r="FS9" i="2"/>
  <c r="FR9" i="2"/>
  <c r="FQ9" i="2"/>
  <c r="FP9" i="2"/>
  <c r="FM9" i="2"/>
  <c r="EO9" i="2"/>
  <c r="EF9" i="2"/>
  <c r="EC9" i="2"/>
  <c r="EB9" i="2"/>
  <c r="DZ9" i="2"/>
  <c r="DX9" i="2"/>
  <c r="DU9" i="2"/>
  <c r="DT9" i="2"/>
  <c r="DS9" i="2"/>
  <c r="DR9" i="2"/>
  <c r="EE9" i="2" s="1"/>
  <c r="DQ9" i="2"/>
  <c r="ED9" i="2" s="1"/>
  <c r="DP9" i="2"/>
  <c r="DO9" i="2"/>
  <c r="DN9" i="2"/>
  <c r="EA9" i="2" s="1"/>
  <c r="DM9" i="2"/>
  <c r="DL9" i="2"/>
  <c r="DY9" i="2" s="1"/>
  <c r="DK9" i="2"/>
  <c r="DJ9" i="2"/>
  <c r="DW9" i="2" s="1"/>
  <c r="DI9" i="2"/>
  <c r="DV9" i="2" s="1"/>
  <c r="DH9" i="2"/>
  <c r="DG9" i="2"/>
  <c r="BU9" i="2"/>
  <c r="BT9" i="2"/>
  <c r="BS9" i="2"/>
  <c r="BR9" i="2"/>
  <c r="BQ9" i="2"/>
  <c r="BP9" i="2"/>
  <c r="BO9" i="2"/>
  <c r="BN9" i="2"/>
  <c r="BM9" i="2"/>
  <c r="BL9" i="2"/>
  <c r="BK9" i="2"/>
  <c r="BJ9" i="2"/>
  <c r="BF9" i="2"/>
  <c r="AL9" i="2"/>
  <c r="AK9" i="2"/>
  <c r="AF9" i="2"/>
  <c r="EY9" i="2" s="1"/>
  <c r="AC9" i="2"/>
  <c r="AD9" i="2" s="1"/>
  <c r="W9" i="2"/>
  <c r="R9" i="2"/>
  <c r="D9" i="2"/>
  <c r="HD8" i="2"/>
  <c r="HC8" i="2"/>
  <c r="GP8" i="2"/>
  <c r="GB8" i="2"/>
  <c r="GA8" i="2"/>
  <c r="FZ8" i="2"/>
  <c r="FY8" i="2"/>
  <c r="FX8" i="2"/>
  <c r="FW8" i="2"/>
  <c r="FV8" i="2"/>
  <c r="FU8" i="2"/>
  <c r="FT8" i="2"/>
  <c r="FS8" i="2"/>
  <c r="FR8" i="2"/>
  <c r="FQ8" i="2"/>
  <c r="FP8" i="2"/>
  <c r="FM8" i="2"/>
  <c r="EO8" i="2"/>
  <c r="EE8" i="2"/>
  <c r="ED8" i="2"/>
  <c r="EB8" i="2"/>
  <c r="DZ8" i="2"/>
  <c r="DW8" i="2"/>
  <c r="DV8" i="2"/>
  <c r="DU8" i="2"/>
  <c r="DT8" i="2"/>
  <c r="DS8" i="2"/>
  <c r="EF8" i="2" s="1"/>
  <c r="GC8" i="2" s="1"/>
  <c r="DR8" i="2"/>
  <c r="DQ8" i="2"/>
  <c r="DP8" i="2"/>
  <c r="EC8" i="2" s="1"/>
  <c r="DO8" i="2"/>
  <c r="DN8" i="2"/>
  <c r="EA8" i="2" s="1"/>
  <c r="DM8" i="2"/>
  <c r="DL8" i="2"/>
  <c r="DY8" i="2" s="1"/>
  <c r="DK8" i="2"/>
  <c r="DX8" i="2" s="1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K8" i="2"/>
  <c r="BU8" i="2"/>
  <c r="BT8" i="2"/>
  <c r="BS8" i="2"/>
  <c r="BR8" i="2"/>
  <c r="BQ8" i="2"/>
  <c r="BP8" i="2"/>
  <c r="BO8" i="2"/>
  <c r="BN8" i="2"/>
  <c r="BM8" i="2"/>
  <c r="BL8" i="2"/>
  <c r="BK8" i="2"/>
  <c r="BJ8" i="2"/>
  <c r="BF8" i="2"/>
  <c r="AL8" i="2"/>
  <c r="AK8" i="2"/>
  <c r="AF8" i="2"/>
  <c r="HE8" i="2" s="1"/>
  <c r="AC8" i="2"/>
  <c r="AD8" i="2" s="1"/>
  <c r="W8" i="2"/>
  <c r="R8" i="2"/>
  <c r="D8" i="2"/>
  <c r="HD7" i="2"/>
  <c r="HC7" i="2"/>
  <c r="GU7" i="2"/>
  <c r="GX7" i="2" s="1"/>
  <c r="GT7" i="2"/>
  <c r="GZ7" i="2" s="1"/>
  <c r="GQ7" i="2"/>
  <c r="GP7" i="2"/>
  <c r="GB7" i="2"/>
  <c r="GA7" i="2"/>
  <c r="FZ7" i="2"/>
  <c r="FY7" i="2"/>
  <c r="FX7" i="2"/>
  <c r="FW7" i="2"/>
  <c r="FV7" i="2"/>
  <c r="FU7" i="2"/>
  <c r="FT7" i="2"/>
  <c r="FS7" i="2"/>
  <c r="FR7" i="2"/>
  <c r="FQ7" i="2"/>
  <c r="FP7" i="2"/>
  <c r="FM7" i="2"/>
  <c r="EO7" i="2"/>
  <c r="EE7" i="2"/>
  <c r="EB7" i="2"/>
  <c r="EA7" i="2"/>
  <c r="DY7" i="2"/>
  <c r="DW7" i="2"/>
  <c r="DU7" i="2"/>
  <c r="DT7" i="2"/>
  <c r="DS7" i="2"/>
  <c r="EF7" i="2" s="1"/>
  <c r="DR7" i="2"/>
  <c r="DQ7" i="2"/>
  <c r="ED7" i="2" s="1"/>
  <c r="DP7" i="2"/>
  <c r="EC7" i="2" s="1"/>
  <c r="DO7" i="2"/>
  <c r="DN7" i="2"/>
  <c r="DM7" i="2"/>
  <c r="DZ7" i="2" s="1"/>
  <c r="DL7" i="2"/>
  <c r="DK7" i="2"/>
  <c r="DX7" i="2" s="1"/>
  <c r="DJ7" i="2"/>
  <c r="DI7" i="2"/>
  <c r="DV7" i="2" s="1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K7" i="2"/>
  <c r="BU7" i="2"/>
  <c r="BT7" i="2"/>
  <c r="BS7" i="2"/>
  <c r="BR7" i="2"/>
  <c r="BQ7" i="2"/>
  <c r="BP7" i="2"/>
  <c r="BO7" i="2"/>
  <c r="BN7" i="2"/>
  <c r="BM7" i="2"/>
  <c r="BL7" i="2"/>
  <c r="BK7" i="2"/>
  <c r="BJ7" i="2"/>
  <c r="BF7" i="2"/>
  <c r="AL7" i="2"/>
  <c r="AK7" i="2"/>
  <c r="AF7" i="2"/>
  <c r="EX7" i="2" s="1"/>
  <c r="AD7" i="2"/>
  <c r="AC7" i="2"/>
  <c r="W7" i="2"/>
  <c r="R7" i="2"/>
  <c r="D7" i="2"/>
  <c r="HD6" i="2"/>
  <c r="HC6" i="2"/>
  <c r="GZ6" i="2"/>
  <c r="GX6" i="2"/>
  <c r="GU6" i="2"/>
  <c r="GT6" i="2"/>
  <c r="GQ6" i="2"/>
  <c r="GP6" i="2"/>
  <c r="GC6" i="2"/>
  <c r="GB6" i="2"/>
  <c r="GA6" i="2"/>
  <c r="FZ6" i="2"/>
  <c r="FY6" i="2"/>
  <c r="FX6" i="2"/>
  <c r="FW6" i="2"/>
  <c r="FV6" i="2"/>
  <c r="FU6" i="2"/>
  <c r="FT6" i="2"/>
  <c r="FS6" i="2"/>
  <c r="FR6" i="2"/>
  <c r="FQ6" i="2"/>
  <c r="FP6" i="2"/>
  <c r="FM6" i="2"/>
  <c r="EO6" i="2"/>
  <c r="EF6" i="2"/>
  <c r="ED6" i="2"/>
  <c r="EB6" i="2"/>
  <c r="DY6" i="2"/>
  <c r="DX6" i="2"/>
  <c r="DV6" i="2"/>
  <c r="DU6" i="2"/>
  <c r="DT6" i="2"/>
  <c r="DS6" i="2"/>
  <c r="DR6" i="2"/>
  <c r="EE6" i="2" s="1"/>
  <c r="DQ6" i="2"/>
  <c r="DP6" i="2"/>
  <c r="EC6" i="2" s="1"/>
  <c r="DO6" i="2"/>
  <c r="DN6" i="2"/>
  <c r="EA6" i="2" s="1"/>
  <c r="DM6" i="2"/>
  <c r="DZ6" i="2" s="1"/>
  <c r="DL6" i="2"/>
  <c r="DK6" i="2"/>
  <c r="DJ6" i="2"/>
  <c r="DW6" i="2" s="1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K6" i="2"/>
  <c r="BU6" i="2"/>
  <c r="BT6" i="2"/>
  <c r="BS6" i="2"/>
  <c r="BR6" i="2"/>
  <c r="BQ6" i="2"/>
  <c r="BP6" i="2"/>
  <c r="BO6" i="2"/>
  <c r="BN6" i="2"/>
  <c r="BM6" i="2"/>
  <c r="BL6" i="2"/>
  <c r="BK6" i="2"/>
  <c r="BJ6" i="2"/>
  <c r="BF6" i="2"/>
  <c r="AL6" i="2"/>
  <c r="AK6" i="2"/>
  <c r="AF6" i="2"/>
  <c r="EU6" i="2" s="1"/>
  <c r="AC6" i="2"/>
  <c r="AD6" i="2" s="1"/>
  <c r="W6" i="2"/>
  <c r="R6" i="2"/>
  <c r="D6" i="2"/>
  <c r="HD5" i="2"/>
  <c r="HC5" i="2"/>
  <c r="GP5" i="2"/>
  <c r="GB5" i="2"/>
  <c r="GC5" i="2" s="1"/>
  <c r="GA5" i="2"/>
  <c r="FZ5" i="2"/>
  <c r="FY5" i="2"/>
  <c r="FX5" i="2"/>
  <c r="FW5" i="2"/>
  <c r="FV5" i="2"/>
  <c r="FU5" i="2"/>
  <c r="FT5" i="2"/>
  <c r="FS5" i="2"/>
  <c r="FR5" i="2"/>
  <c r="FQ5" i="2"/>
  <c r="FP5" i="2"/>
  <c r="FM5" i="2"/>
  <c r="EO5" i="2"/>
  <c r="EF5" i="2"/>
  <c r="EE5" i="2"/>
  <c r="EC5" i="2"/>
  <c r="EA5" i="2"/>
  <c r="DX5" i="2"/>
  <c r="DW5" i="2"/>
  <c r="DU5" i="2"/>
  <c r="DT5" i="2"/>
  <c r="DS5" i="2"/>
  <c r="DR5" i="2"/>
  <c r="DQ5" i="2"/>
  <c r="ED5" i="2" s="1"/>
  <c r="DP5" i="2"/>
  <c r="DO5" i="2"/>
  <c r="EB5" i="2" s="1"/>
  <c r="DN5" i="2"/>
  <c r="DM5" i="2"/>
  <c r="DZ5" i="2" s="1"/>
  <c r="DL5" i="2"/>
  <c r="DY5" i="2" s="1"/>
  <c r="DK5" i="2"/>
  <c r="DJ5" i="2"/>
  <c r="DI5" i="2"/>
  <c r="DV5" i="2" s="1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K5" i="2"/>
  <c r="BU5" i="2"/>
  <c r="BT5" i="2"/>
  <c r="BS5" i="2"/>
  <c r="BR5" i="2"/>
  <c r="BQ5" i="2"/>
  <c r="BP5" i="2"/>
  <c r="BO5" i="2"/>
  <c r="BN5" i="2"/>
  <c r="BM5" i="2"/>
  <c r="BL5" i="2"/>
  <c r="BK5" i="2"/>
  <c r="BJ5" i="2"/>
  <c r="BF5" i="2"/>
  <c r="AL5" i="2"/>
  <c r="AK5" i="2"/>
  <c r="AF5" i="2"/>
  <c r="EQ5" i="2" s="1"/>
  <c r="AC5" i="2"/>
  <c r="AD5" i="2" s="1"/>
  <c r="W5" i="2"/>
  <c r="R5" i="2"/>
  <c r="D5" i="2"/>
  <c r="HD4" i="2"/>
  <c r="HC4" i="2"/>
  <c r="GZ4" i="2"/>
  <c r="GU4" i="2"/>
  <c r="GX4" i="2" s="1"/>
  <c r="GT4" i="2"/>
  <c r="GQ4" i="2"/>
  <c r="GP4" i="2"/>
  <c r="GB4" i="2"/>
  <c r="GC4" i="2" s="1"/>
  <c r="GA4" i="2"/>
  <c r="FZ4" i="2"/>
  <c r="FY4" i="2"/>
  <c r="FX4" i="2"/>
  <c r="FW4" i="2"/>
  <c r="FV4" i="2"/>
  <c r="FU4" i="2"/>
  <c r="FT4" i="2"/>
  <c r="FS4" i="2"/>
  <c r="FR4" i="2"/>
  <c r="FQ4" i="2"/>
  <c r="FP4" i="2"/>
  <c r="FM4" i="2"/>
  <c r="EO4" i="2"/>
  <c r="EF4" i="2"/>
  <c r="EC4" i="2"/>
  <c r="EB4" i="2"/>
  <c r="DZ4" i="2"/>
  <c r="DX4" i="2"/>
  <c r="DU4" i="2"/>
  <c r="DT4" i="2"/>
  <c r="DS4" i="2"/>
  <c r="DR4" i="2"/>
  <c r="EE4" i="2" s="1"/>
  <c r="DQ4" i="2"/>
  <c r="ED4" i="2" s="1"/>
  <c r="DP4" i="2"/>
  <c r="DO4" i="2"/>
  <c r="DN4" i="2"/>
  <c r="EA4" i="2" s="1"/>
  <c r="DM4" i="2"/>
  <c r="DL4" i="2"/>
  <c r="DY4" i="2" s="1"/>
  <c r="DK4" i="2"/>
  <c r="DJ4" i="2"/>
  <c r="DW4" i="2" s="1"/>
  <c r="DI4" i="2"/>
  <c r="DV4" i="2" s="1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K4" i="2"/>
  <c r="BU4" i="2"/>
  <c r="BT4" i="2"/>
  <c r="BS4" i="2"/>
  <c r="BR4" i="2"/>
  <c r="BQ4" i="2"/>
  <c r="BP4" i="2"/>
  <c r="BO4" i="2"/>
  <c r="BN4" i="2"/>
  <c r="BM4" i="2"/>
  <c r="BL4" i="2"/>
  <c r="BK4" i="2"/>
  <c r="BJ4" i="2"/>
  <c r="BF4" i="2"/>
  <c r="AL4" i="2"/>
  <c r="AK4" i="2"/>
  <c r="AF4" i="2"/>
  <c r="HE4" i="2" s="1"/>
  <c r="AD4" i="2"/>
  <c r="AC4" i="2"/>
  <c r="W4" i="2"/>
  <c r="R4" i="2"/>
  <c r="D4" i="2"/>
  <c r="HD3" i="2"/>
  <c r="HC3" i="2"/>
  <c r="GZ3" i="2"/>
  <c r="GX3" i="2"/>
  <c r="GU3" i="2"/>
  <c r="GT3" i="2"/>
  <c r="GQ3" i="2"/>
  <c r="GP3" i="2"/>
  <c r="GB3" i="2"/>
  <c r="GC3" i="2" s="1"/>
  <c r="GA3" i="2"/>
  <c r="FZ3" i="2"/>
  <c r="FY3" i="2"/>
  <c r="FX3" i="2"/>
  <c r="FW3" i="2"/>
  <c r="FV3" i="2"/>
  <c r="FU3" i="2"/>
  <c r="FT3" i="2"/>
  <c r="FS3" i="2"/>
  <c r="FR3" i="2"/>
  <c r="FQ3" i="2"/>
  <c r="FP3" i="2"/>
  <c r="FM3" i="2"/>
  <c r="EO3" i="2"/>
  <c r="EE3" i="2"/>
  <c r="EC3" i="2"/>
  <c r="DZ3" i="2"/>
  <c r="DY3" i="2"/>
  <c r="DW3" i="2"/>
  <c r="DU3" i="2"/>
  <c r="DT3" i="2"/>
  <c r="DS3" i="2"/>
  <c r="EF3" i="2" s="1"/>
  <c r="DR3" i="2"/>
  <c r="DQ3" i="2"/>
  <c r="ED3" i="2" s="1"/>
  <c r="DP3" i="2"/>
  <c r="DO3" i="2"/>
  <c r="EB3" i="2" s="1"/>
  <c r="DN3" i="2"/>
  <c r="EA3" i="2" s="1"/>
  <c r="DM3" i="2"/>
  <c r="DL3" i="2"/>
  <c r="DK3" i="2"/>
  <c r="DX3" i="2" s="1"/>
  <c r="DJ3" i="2"/>
  <c r="DI3" i="2"/>
  <c r="DV3" i="2" s="1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K3" i="2"/>
  <c r="BU3" i="2"/>
  <c r="BT3" i="2"/>
  <c r="BS3" i="2"/>
  <c r="BR3" i="2"/>
  <c r="BQ3" i="2"/>
  <c r="BP3" i="2"/>
  <c r="BO3" i="2"/>
  <c r="BN3" i="2"/>
  <c r="BM3" i="2"/>
  <c r="BL3" i="2"/>
  <c r="BK3" i="2"/>
  <c r="BJ3" i="2"/>
  <c r="BF3" i="2"/>
  <c r="AL3" i="2"/>
  <c r="AK3" i="2"/>
  <c r="AF3" i="2"/>
  <c r="EX3" i="2" s="1"/>
  <c r="AD3" i="2"/>
  <c r="AC3" i="2"/>
  <c r="W3" i="2"/>
  <c r="R3" i="2"/>
  <c r="D3" i="2"/>
  <c r="HD2" i="2"/>
  <c r="HC2" i="2"/>
  <c r="GP2" i="2"/>
  <c r="GC2" i="2"/>
  <c r="GB2" i="2"/>
  <c r="GA2" i="2"/>
  <c r="FZ2" i="2"/>
  <c r="FY2" i="2"/>
  <c r="FX2" i="2"/>
  <c r="FW2" i="2"/>
  <c r="FV2" i="2"/>
  <c r="FU2" i="2"/>
  <c r="FT2" i="2"/>
  <c r="FS2" i="2"/>
  <c r="FR2" i="2"/>
  <c r="FQ2" i="2"/>
  <c r="FP2" i="2"/>
  <c r="FM2" i="2"/>
  <c r="EO2" i="2"/>
  <c r="EO39" i="2" s="1"/>
  <c r="EF2" i="2"/>
  <c r="ED2" i="2"/>
  <c r="EB2" i="2"/>
  <c r="DY2" i="2"/>
  <c r="DX2" i="2"/>
  <c r="DV2" i="2"/>
  <c r="DU2" i="2"/>
  <c r="DT2" i="2"/>
  <c r="DS2" i="2"/>
  <c r="DR2" i="2"/>
  <c r="EE2" i="2" s="1"/>
  <c r="DQ2" i="2"/>
  <c r="DP2" i="2"/>
  <c r="EC2" i="2" s="1"/>
  <c r="DO2" i="2"/>
  <c r="DN2" i="2"/>
  <c r="EA2" i="2" s="1"/>
  <c r="DM2" i="2"/>
  <c r="DZ2" i="2" s="1"/>
  <c r="DL2" i="2"/>
  <c r="DK2" i="2"/>
  <c r="DJ2" i="2"/>
  <c r="DW2" i="2" s="1"/>
  <c r="DI2" i="2"/>
  <c r="DH2" i="2"/>
  <c r="DH39" i="2" s="1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K2" i="2"/>
  <c r="BU2" i="2"/>
  <c r="BT2" i="2"/>
  <c r="BS2" i="2"/>
  <c r="BR2" i="2"/>
  <c r="BQ2" i="2"/>
  <c r="BP2" i="2"/>
  <c r="BO2" i="2"/>
  <c r="BN2" i="2"/>
  <c r="BM2" i="2"/>
  <c r="BL2" i="2"/>
  <c r="BK2" i="2"/>
  <c r="BJ2" i="2"/>
  <c r="BF2" i="2"/>
  <c r="AL2" i="2"/>
  <c r="AK2" i="2"/>
  <c r="AF2" i="2"/>
  <c r="EQ2" i="2" s="1"/>
  <c r="AC2" i="2"/>
  <c r="AD2" i="2" s="1"/>
  <c r="W2" i="2"/>
  <c r="R2" i="2"/>
  <c r="R39" i="2" s="1"/>
  <c r="D2" i="2"/>
  <c r="EJ33" i="2" l="1"/>
  <c r="EY3" i="2"/>
  <c r="HE31" i="2"/>
  <c r="EM6" i="2"/>
  <c r="EV11" i="2"/>
  <c r="EM35" i="2"/>
  <c r="EN7" i="2"/>
  <c r="EX34" i="2"/>
  <c r="EX35" i="2"/>
  <c r="EJ23" i="2"/>
  <c r="HE3" i="2"/>
  <c r="EH9" i="2"/>
  <c r="EQ31" i="2"/>
  <c r="EP6" i="2"/>
  <c r="EP7" i="2"/>
  <c r="EQ9" i="2"/>
  <c r="EU17" i="2"/>
  <c r="EV19" i="2"/>
  <c r="EM23" i="2"/>
  <c r="EJ5" i="2"/>
  <c r="EW9" i="2"/>
  <c r="EP16" i="2"/>
  <c r="EJ28" i="2"/>
  <c r="EX10" i="2"/>
  <c r="GR16" i="2"/>
  <c r="EU23" i="2"/>
  <c r="EU5" i="2"/>
  <c r="EW15" i="2"/>
  <c r="EM29" i="2"/>
  <c r="EW5" i="2"/>
  <c r="EY8" i="2"/>
  <c r="EM16" i="2"/>
  <c r="EY5" i="2"/>
  <c r="GR5" i="2"/>
  <c r="EP11" i="2"/>
  <c r="EQ14" i="2"/>
  <c r="EW2" i="2"/>
  <c r="GR3" i="2"/>
  <c r="EV5" i="2"/>
  <c r="EV9" i="2"/>
  <c r="EY10" i="2"/>
  <c r="EQ11" i="2"/>
  <c r="EW13" i="2"/>
  <c r="EU14" i="2"/>
  <c r="EX15" i="2"/>
  <c r="EN16" i="2"/>
  <c r="EP17" i="2"/>
  <c r="EW20" i="2"/>
  <c r="EY21" i="2"/>
  <c r="EV14" i="2"/>
  <c r="EK2" i="2"/>
  <c r="GR2" i="2"/>
  <c r="EV6" i="2"/>
  <c r="EU7" i="2"/>
  <c r="HE7" i="2"/>
  <c r="EM8" i="2"/>
  <c r="EI9" i="2"/>
  <c r="EK10" i="2"/>
  <c r="EH11" i="2"/>
  <c r="EW11" i="2"/>
  <c r="EI14" i="2"/>
  <c r="EX14" i="2"/>
  <c r="EK15" i="2"/>
  <c r="EX23" i="2"/>
  <c r="EL36" i="2"/>
  <c r="EV2" i="2"/>
  <c r="EH32" i="2"/>
  <c r="EL2" i="2"/>
  <c r="EH3" i="2"/>
  <c r="EK5" i="2"/>
  <c r="EW6" i="2"/>
  <c r="EV7" i="2"/>
  <c r="EN8" i="2"/>
  <c r="EK9" i="2"/>
  <c r="HE9" i="2"/>
  <c r="EM10" i="2"/>
  <c r="EI11" i="2"/>
  <c r="EJ14" i="2"/>
  <c r="EL15" i="2"/>
  <c r="EU16" i="2"/>
  <c r="EN22" i="2"/>
  <c r="EU28" i="2"/>
  <c r="EP32" i="2"/>
  <c r="EM2" i="2"/>
  <c r="EN3" i="2"/>
  <c r="EL5" i="2"/>
  <c r="EH6" i="2"/>
  <c r="EX6" i="2"/>
  <c r="EH7" i="2"/>
  <c r="EY7" i="2"/>
  <c r="EL9" i="2"/>
  <c r="EN10" i="2"/>
  <c r="EK11" i="2"/>
  <c r="HE11" i="2"/>
  <c r="EK14" i="2"/>
  <c r="HE14" i="2"/>
  <c r="EM15" i="2"/>
  <c r="EH16" i="2"/>
  <c r="EV16" i="2"/>
  <c r="HE16" i="2"/>
  <c r="EW36" i="2"/>
  <c r="EX2" i="2"/>
  <c r="EN5" i="2"/>
  <c r="HE5" i="2"/>
  <c r="EK6" i="2"/>
  <c r="HE6" i="2"/>
  <c r="EJ7" i="2"/>
  <c r="GR7" i="2"/>
  <c r="EV8" i="2"/>
  <c r="EL11" i="2"/>
  <c r="EM14" i="2"/>
  <c r="EJ16" i="2"/>
  <c r="EX16" i="2"/>
  <c r="EH17" i="2"/>
  <c r="EI31" i="2"/>
  <c r="EH2" i="2"/>
  <c r="EK8" i="2"/>
  <c r="EU33" i="2"/>
  <c r="EP2" i="2"/>
  <c r="EP3" i="2"/>
  <c r="EL6" i="2"/>
  <c r="GR6" i="2"/>
  <c r="EK7" i="2"/>
  <c r="EX8" i="2"/>
  <c r="EP9" i="2"/>
  <c r="EV10" i="2"/>
  <c r="EL13" i="2"/>
  <c r="EV15" i="2"/>
  <c r="EK16" i="2"/>
  <c r="EY16" i="2"/>
  <c r="EJ17" i="2"/>
  <c r="EL20" i="2"/>
  <c r="EN21" i="2"/>
  <c r="EX29" i="2"/>
  <c r="EM34" i="2"/>
  <c r="GC7" i="2"/>
  <c r="GC39" i="2"/>
  <c r="W39" i="2"/>
  <c r="EN2" i="2"/>
  <c r="EY2" i="2"/>
  <c r="GP39" i="2"/>
  <c r="EJ4" i="2"/>
  <c r="EU4" i="2"/>
  <c r="EM5" i="2"/>
  <c r="EX5" i="2"/>
  <c r="EN6" i="2"/>
  <c r="EY6" i="2"/>
  <c r="EI7" i="2"/>
  <c r="EQ7" i="2"/>
  <c r="GS7" i="2"/>
  <c r="EL8" i="2"/>
  <c r="EW8" i="2"/>
  <c r="EJ9" i="2"/>
  <c r="EU9" i="2"/>
  <c r="EL10" i="2"/>
  <c r="EW10" i="2"/>
  <c r="EJ11" i="2"/>
  <c r="EU11" i="2"/>
  <c r="EM13" i="2"/>
  <c r="EX13" i="2"/>
  <c r="EL14" i="2"/>
  <c r="EW14" i="2"/>
  <c r="EN15" i="2"/>
  <c r="EY15" i="2"/>
  <c r="EI16" i="2"/>
  <c r="EQ16" i="2"/>
  <c r="GS16" i="2"/>
  <c r="EI17" i="2"/>
  <c r="EQ17" i="2"/>
  <c r="HE17" i="2"/>
  <c r="EU19" i="2"/>
  <c r="GC20" i="2"/>
  <c r="GC21" i="2"/>
  <c r="DA39" i="2"/>
  <c r="DA40" i="2" s="1"/>
  <c r="CE40" i="2"/>
  <c r="DN39" i="2"/>
  <c r="FU40" i="2"/>
  <c r="DW39" i="2"/>
  <c r="DK40" i="2"/>
  <c r="DX39" i="2"/>
  <c r="DX40" i="2" s="1"/>
  <c r="EI4" i="2"/>
  <c r="GS4" i="2"/>
  <c r="EQ3" i="2"/>
  <c r="EN14" i="2"/>
  <c r="EY14" i="2"/>
  <c r="EH15" i="2"/>
  <c r="EP15" i="2"/>
  <c r="GR15" i="2"/>
  <c r="HE15" i="2"/>
  <c r="EK17" i="2"/>
  <c r="EV17" i="2"/>
  <c r="EX19" i="2"/>
  <c r="BU40" i="2"/>
  <c r="DS40" i="2"/>
  <c r="EF39" i="2"/>
  <c r="FW39" i="2"/>
  <c r="FW40" i="2" s="1"/>
  <c r="EQ4" i="2"/>
  <c r="EV4" i="2"/>
  <c r="EY13" i="2"/>
  <c r="EI3" i="2"/>
  <c r="EI2" i="2"/>
  <c r="EJ3" i="2"/>
  <c r="EU3" i="2"/>
  <c r="GT39" i="2"/>
  <c r="EM4" i="2"/>
  <c r="EX4" i="2"/>
  <c r="EH5" i="2"/>
  <c r="EP5" i="2"/>
  <c r="EI6" i="2"/>
  <c r="EQ6" i="2"/>
  <c r="GS6" i="2"/>
  <c r="EL7" i="2"/>
  <c r="EW7" i="2"/>
  <c r="GR8" i="2"/>
  <c r="EM9" i="2"/>
  <c r="EX9" i="2"/>
  <c r="GR10" i="2"/>
  <c r="EM11" i="2"/>
  <c r="EX11" i="2"/>
  <c r="EH13" i="2"/>
  <c r="EP13" i="2"/>
  <c r="EI15" i="2"/>
  <c r="EQ15" i="2"/>
  <c r="GS15" i="2"/>
  <c r="EL16" i="2"/>
  <c r="EL17" i="2"/>
  <c r="EW17" i="2"/>
  <c r="EH19" i="2"/>
  <c r="EX22" i="2"/>
  <c r="EM22" i="2"/>
  <c r="EW22" i="2"/>
  <c r="EL22" i="2"/>
  <c r="EV22" i="2"/>
  <c r="EK22" i="2"/>
  <c r="EU22" i="2"/>
  <c r="EJ22" i="2"/>
  <c r="HE22" i="2"/>
  <c r="EQ22" i="2"/>
  <c r="EI22" i="2"/>
  <c r="EP22" i="2"/>
  <c r="EH22" i="2"/>
  <c r="GC33" i="2"/>
  <c r="FH40" i="2"/>
  <c r="AY40" i="2"/>
  <c r="DI39" i="2"/>
  <c r="AF39" i="2"/>
  <c r="GR39" i="2" s="1"/>
  <c r="AK39" i="2"/>
  <c r="EJ2" i="2"/>
  <c r="EU2" i="2"/>
  <c r="HE2" i="2"/>
  <c r="EK3" i="2"/>
  <c r="EV3" i="2"/>
  <c r="GU39" i="2"/>
  <c r="EN4" i="2"/>
  <c r="EY4" i="2"/>
  <c r="EI5" i="2"/>
  <c r="EJ6" i="2"/>
  <c r="EM7" i="2"/>
  <c r="EH8" i="2"/>
  <c r="EP8" i="2"/>
  <c r="EN9" i="2"/>
  <c r="GP40" i="2"/>
  <c r="EH10" i="2"/>
  <c r="EP10" i="2"/>
  <c r="EN11" i="2"/>
  <c r="EI13" i="2"/>
  <c r="EQ13" i="2"/>
  <c r="HE13" i="2"/>
  <c r="EH14" i="2"/>
  <c r="EJ15" i="2"/>
  <c r="EM17" i="2"/>
  <c r="EX17" i="2"/>
  <c r="EJ19" i="2"/>
  <c r="GC28" i="2"/>
  <c r="DZ39" i="2"/>
  <c r="DM40" i="2"/>
  <c r="DR40" i="2"/>
  <c r="EE39" i="2"/>
  <c r="EN13" i="2"/>
  <c r="GS3" i="2"/>
  <c r="EL4" i="2"/>
  <c r="AL39" i="2"/>
  <c r="EL3" i="2"/>
  <c r="EW3" i="2"/>
  <c r="GX39" i="2"/>
  <c r="EI8" i="2"/>
  <c r="EQ8" i="2"/>
  <c r="EI10" i="2"/>
  <c r="EQ10" i="2"/>
  <c r="EJ13" i="2"/>
  <c r="EU13" i="2"/>
  <c r="EN17" i="2"/>
  <c r="GC22" i="2"/>
  <c r="EK4" i="2"/>
  <c r="EW4" i="2"/>
  <c r="D39" i="2"/>
  <c r="EM3" i="2"/>
  <c r="EH4" i="2"/>
  <c r="EP4" i="2"/>
  <c r="GR4" i="2"/>
  <c r="EJ8" i="2"/>
  <c r="EU8" i="2"/>
  <c r="EJ10" i="2"/>
  <c r="EU10" i="2"/>
  <c r="EK13" i="2"/>
  <c r="EW19" i="2"/>
  <c r="EL19" i="2"/>
  <c r="GS19" i="2"/>
  <c r="EQ19" i="2"/>
  <c r="EI19" i="2"/>
  <c r="HE19" i="2"/>
  <c r="GR19" i="2"/>
  <c r="EP19" i="2"/>
  <c r="EY19" i="2"/>
  <c r="EN19" i="2"/>
  <c r="EM19" i="2"/>
  <c r="GC37" i="2"/>
  <c r="EB39" i="2"/>
  <c r="CY40" i="2"/>
  <c r="EM20" i="2"/>
  <c r="EX20" i="2"/>
  <c r="EN23" i="2"/>
  <c r="EY23" i="2"/>
  <c r="EH24" i="2"/>
  <c r="EP24" i="2"/>
  <c r="GR24" i="2"/>
  <c r="HE24" i="2"/>
  <c r="EH27" i="2"/>
  <c r="EP27" i="2"/>
  <c r="GR27" i="2"/>
  <c r="HE27" i="2"/>
  <c r="EK28" i="2"/>
  <c r="EV28" i="2"/>
  <c r="EN29" i="2"/>
  <c r="EY29" i="2"/>
  <c r="EJ31" i="2"/>
  <c r="EU31" i="2"/>
  <c r="EI32" i="2"/>
  <c r="EQ32" i="2"/>
  <c r="HE32" i="2"/>
  <c r="EK33" i="2"/>
  <c r="EV33" i="2"/>
  <c r="EN34" i="2"/>
  <c r="EY34" i="2"/>
  <c r="EN35" i="2"/>
  <c r="EY35" i="2"/>
  <c r="EM36" i="2"/>
  <c r="EX36" i="2"/>
  <c r="BP39" i="2"/>
  <c r="BP40" i="2" s="1"/>
  <c r="DD39" i="2"/>
  <c r="DD40" i="2" s="1"/>
  <c r="DL39" i="2"/>
  <c r="DT39" i="2"/>
  <c r="FP39" i="2"/>
  <c r="FP40" i="2" s="1"/>
  <c r="FX39" i="2"/>
  <c r="CB40" i="2"/>
  <c r="CJ40" i="2"/>
  <c r="FE40" i="2"/>
  <c r="EN20" i="2"/>
  <c r="EY20" i="2"/>
  <c r="EH21" i="2"/>
  <c r="EP21" i="2"/>
  <c r="GR21" i="2"/>
  <c r="HE21" i="2"/>
  <c r="EI24" i="2"/>
  <c r="EQ24" i="2"/>
  <c r="GS24" i="2"/>
  <c r="EI27" i="2"/>
  <c r="EQ27" i="2"/>
  <c r="GS27" i="2"/>
  <c r="EL28" i="2"/>
  <c r="EW28" i="2"/>
  <c r="EK31" i="2"/>
  <c r="EV31" i="2"/>
  <c r="EJ32" i="2"/>
  <c r="EU32" i="2"/>
  <c r="EL33" i="2"/>
  <c r="EW33" i="2"/>
  <c r="EN36" i="2"/>
  <c r="EY36" i="2"/>
  <c r="BQ39" i="2"/>
  <c r="DE39" i="2"/>
  <c r="DE40" i="2" s="1"/>
  <c r="DU39" i="2"/>
  <c r="FQ39" i="2"/>
  <c r="FY39" i="2"/>
  <c r="FY40" i="2" s="1"/>
  <c r="BA40" i="2"/>
  <c r="CC40" i="2"/>
  <c r="FF40" i="2"/>
  <c r="EI21" i="2"/>
  <c r="EQ21" i="2"/>
  <c r="GS21" i="2"/>
  <c r="EH23" i="2"/>
  <c r="EP23" i="2"/>
  <c r="EJ24" i="2"/>
  <c r="EU24" i="2"/>
  <c r="EJ27" i="2"/>
  <c r="EU27" i="2"/>
  <c r="EM28" i="2"/>
  <c r="EX28" i="2"/>
  <c r="EH29" i="2"/>
  <c r="EP29" i="2"/>
  <c r="GR29" i="2"/>
  <c r="HE29" i="2"/>
  <c r="EL31" i="2"/>
  <c r="EW31" i="2"/>
  <c r="EK32" i="2"/>
  <c r="EV32" i="2"/>
  <c r="EM33" i="2"/>
  <c r="EX33" i="2"/>
  <c r="EH34" i="2"/>
  <c r="EP34" i="2"/>
  <c r="GR34" i="2"/>
  <c r="HE34" i="2"/>
  <c r="EH35" i="2"/>
  <c r="EP35" i="2"/>
  <c r="BR39" i="2"/>
  <c r="BR40" i="2" s="1"/>
  <c r="FR39" i="2"/>
  <c r="FR40" i="2" s="1"/>
  <c r="FZ39" i="2"/>
  <c r="FZ40" i="2" s="1"/>
  <c r="CD40" i="2"/>
  <c r="EH20" i="2"/>
  <c r="EP20" i="2"/>
  <c r="EJ21" i="2"/>
  <c r="EU21" i="2"/>
  <c r="EI23" i="2"/>
  <c r="EQ23" i="2"/>
  <c r="HE23" i="2"/>
  <c r="EK24" i="2"/>
  <c r="EV24" i="2"/>
  <c r="EK27" i="2"/>
  <c r="EV27" i="2"/>
  <c r="EN28" i="2"/>
  <c r="EY28" i="2"/>
  <c r="EI29" i="2"/>
  <c r="EQ29" i="2"/>
  <c r="GS29" i="2"/>
  <c r="EM31" i="2"/>
  <c r="EX31" i="2"/>
  <c r="EL32" i="2"/>
  <c r="EW32" i="2"/>
  <c r="EN33" i="2"/>
  <c r="EY33" i="2"/>
  <c r="EI34" i="2"/>
  <c r="EQ34" i="2"/>
  <c r="GS34" i="2"/>
  <c r="EI35" i="2"/>
  <c r="EQ35" i="2"/>
  <c r="HE35" i="2"/>
  <c r="EH36" i="2"/>
  <c r="EP36" i="2"/>
  <c r="DG39" i="2"/>
  <c r="DH40" i="2" s="1"/>
  <c r="FS39" i="2"/>
  <c r="GA39" i="2"/>
  <c r="GA40" i="2" s="1"/>
  <c r="EI20" i="2"/>
  <c r="EQ20" i="2"/>
  <c r="HE20" i="2"/>
  <c r="EK21" i="2"/>
  <c r="EV21" i="2"/>
  <c r="EL24" i="2"/>
  <c r="EW24" i="2"/>
  <c r="EL27" i="2"/>
  <c r="EW27" i="2"/>
  <c r="EJ29" i="2"/>
  <c r="EU29" i="2"/>
  <c r="EN31" i="2"/>
  <c r="EY31" i="2"/>
  <c r="EM32" i="2"/>
  <c r="EX32" i="2"/>
  <c r="EJ34" i="2"/>
  <c r="EU34" i="2"/>
  <c r="EJ35" i="2"/>
  <c r="EU35" i="2"/>
  <c r="EI36" i="2"/>
  <c r="EQ36" i="2"/>
  <c r="HE36" i="2"/>
  <c r="BL39" i="2"/>
  <c r="BL40" i="2" s="1"/>
  <c r="DP39" i="2"/>
  <c r="AV40" i="2"/>
  <c r="CF40" i="2"/>
  <c r="EJ20" i="2"/>
  <c r="EU20" i="2"/>
  <c r="EL21" i="2"/>
  <c r="EW21" i="2"/>
  <c r="EK23" i="2"/>
  <c r="EV23" i="2"/>
  <c r="EM24" i="2"/>
  <c r="EX24" i="2"/>
  <c r="EM27" i="2"/>
  <c r="EX27" i="2"/>
  <c r="EH28" i="2"/>
  <c r="EP28" i="2"/>
  <c r="GR28" i="2"/>
  <c r="HE28" i="2"/>
  <c r="EK29" i="2"/>
  <c r="EV29" i="2"/>
  <c r="EN32" i="2"/>
  <c r="EH33" i="2"/>
  <c r="EP33" i="2"/>
  <c r="GR33" i="2"/>
  <c r="HE33" i="2"/>
  <c r="EK34" i="2"/>
  <c r="EV34" i="2"/>
  <c r="EK35" i="2"/>
  <c r="EV35" i="2"/>
  <c r="EJ36" i="2"/>
  <c r="EU36" i="2"/>
  <c r="BM39" i="2"/>
  <c r="BM40" i="2" s="1"/>
  <c r="DQ39" i="2"/>
  <c r="EK20" i="2"/>
  <c r="EM21" i="2"/>
  <c r="EL23" i="2"/>
  <c r="EN24" i="2"/>
  <c r="EN27" i="2"/>
  <c r="EI28" i="2"/>
  <c r="EQ28" i="2"/>
  <c r="EL29" i="2"/>
  <c r="EH31" i="2"/>
  <c r="EI33" i="2"/>
  <c r="EQ33" i="2"/>
  <c r="EL34" i="2"/>
  <c r="EL35" i="2"/>
  <c r="EK36" i="2"/>
  <c r="BN39" i="2"/>
  <c r="BN40" i="2" s="1"/>
  <c r="GS39" i="2" l="1"/>
  <c r="EX39" i="2"/>
  <c r="EW39" i="2"/>
  <c r="EK39" i="2"/>
  <c r="EQ39" i="2"/>
  <c r="EM39" i="2"/>
  <c r="EP39" i="2"/>
  <c r="EV39" i="2"/>
  <c r="EH39" i="2"/>
  <c r="EL39" i="2"/>
  <c r="EN39" i="2"/>
  <c r="DQ40" i="2"/>
  <c r="ED39" i="2"/>
  <c r="FS40" i="2"/>
  <c r="FX40" i="2"/>
  <c r="EE40" i="2"/>
  <c r="DI40" i="2"/>
  <c r="DV39" i="2"/>
  <c r="DV40" i="2" s="1"/>
  <c r="DN40" i="2"/>
  <c r="EA39" i="2"/>
  <c r="EA40" i="2" s="1"/>
  <c r="GB40" i="2"/>
  <c r="FQ40" i="2"/>
  <c r="DY39" i="2"/>
  <c r="DY40" i="2" s="1"/>
  <c r="DL40" i="2"/>
  <c r="DF40" i="2"/>
  <c r="EF40" i="2"/>
  <c r="FT40" i="2"/>
  <c r="DU40" i="2"/>
  <c r="BO40" i="2"/>
  <c r="HE39" i="2"/>
  <c r="DB40" i="2"/>
  <c r="BS40" i="2"/>
  <c r="EU39" i="2"/>
  <c r="EI39" i="2"/>
  <c r="DW40" i="2"/>
  <c r="DP40" i="2"/>
  <c r="EC39" i="2"/>
  <c r="EC40" i="2" s="1"/>
  <c r="BQ40" i="2"/>
  <c r="DO40" i="2"/>
  <c r="EJ39" i="2"/>
  <c r="DJ40" i="2"/>
  <c r="EY39" i="2"/>
  <c r="ED40" i="2" l="1"/>
  <c r="GC40" i="2" s="1"/>
  <c r="EB40" i="2"/>
  <c r="DZ40" i="2"/>
  <c r="FK40" i="1" l="1"/>
  <c r="FI40" i="1"/>
  <c r="CH40" i="1"/>
  <c r="BX40" i="1"/>
  <c r="BA40" i="1"/>
  <c r="AW40" i="1"/>
  <c r="HO39" i="1"/>
  <c r="HN39" i="1"/>
  <c r="HM39" i="1"/>
  <c r="HL39" i="1"/>
  <c r="HJ39" i="1"/>
  <c r="HH39" i="1"/>
  <c r="HG39" i="1"/>
  <c r="GI39" i="1"/>
  <c r="GE39" i="1"/>
  <c r="GE40" i="1" s="1"/>
  <c r="GC39" i="1"/>
  <c r="GA39" i="1"/>
  <c r="FW39" i="1"/>
  <c r="FW40" i="1" s="1"/>
  <c r="FV39" i="1"/>
  <c r="FU39" i="1"/>
  <c r="FS39" i="1"/>
  <c r="GJ39" i="1" s="1"/>
  <c r="FR39" i="1"/>
  <c r="FR40" i="1" s="1"/>
  <c r="FQ39" i="1"/>
  <c r="GH39" i="1" s="1"/>
  <c r="FP39" i="1"/>
  <c r="FP40" i="1" s="1"/>
  <c r="FO39" i="1"/>
  <c r="FN39" i="1"/>
  <c r="FN40" i="1" s="1"/>
  <c r="FM39" i="1"/>
  <c r="GD39" i="1" s="1"/>
  <c r="GD40" i="1" s="1"/>
  <c r="FL39" i="1"/>
  <c r="FL40" i="1" s="1"/>
  <c r="FK39" i="1"/>
  <c r="GB39" i="1" s="1"/>
  <c r="GB40" i="1" s="1"/>
  <c r="FJ39" i="1"/>
  <c r="FJ40" i="1" s="1"/>
  <c r="FI39" i="1"/>
  <c r="FZ39" i="1" s="1"/>
  <c r="FH39" i="1"/>
  <c r="FG39" i="1"/>
  <c r="FF39" i="1"/>
  <c r="FF40" i="1" s="1"/>
  <c r="EZ39" i="1"/>
  <c r="EY39" i="1"/>
  <c r="EX39" i="1"/>
  <c r="EM39" i="1"/>
  <c r="FT39" i="1" s="1"/>
  <c r="DY39" i="1"/>
  <c r="DS39" i="1"/>
  <c r="EG39" i="1" s="1"/>
  <c r="DK39" i="1"/>
  <c r="DI39" i="1"/>
  <c r="DG39" i="1"/>
  <c r="DC39" i="1"/>
  <c r="DA39" i="1"/>
  <c r="CY39" i="1"/>
  <c r="CW39" i="1"/>
  <c r="CV39" i="1"/>
  <c r="CU39" i="1"/>
  <c r="CT39" i="1"/>
  <c r="CS39" i="1"/>
  <c r="CR39" i="1"/>
  <c r="CQ39" i="1"/>
  <c r="CP39" i="1"/>
  <c r="CO39" i="1"/>
  <c r="CM39" i="1"/>
  <c r="CL39" i="1"/>
  <c r="CK39" i="1"/>
  <c r="DH39" i="1" s="1"/>
  <c r="DH40" i="1" s="1"/>
  <c r="CJ39" i="1"/>
  <c r="CJ40" i="1" s="1"/>
  <c r="CI39" i="1"/>
  <c r="DF39" i="1" s="1"/>
  <c r="DF40" i="1" s="1"/>
  <c r="CH39" i="1"/>
  <c r="DE39" i="1" s="1"/>
  <c r="CG39" i="1"/>
  <c r="CG40" i="1" s="1"/>
  <c r="CF39" i="1"/>
  <c r="CE39" i="1"/>
  <c r="CD39" i="1"/>
  <c r="CC39" i="1"/>
  <c r="CZ39" i="1" s="1"/>
  <c r="CZ40" i="1" s="1"/>
  <c r="CB39" i="1"/>
  <c r="CA39" i="1"/>
  <c r="CX39" i="1" s="1"/>
  <c r="BZ39" i="1"/>
  <c r="CN39" i="1" s="1"/>
  <c r="BY39" i="1"/>
  <c r="BY40" i="1" s="1"/>
  <c r="BX39" i="1"/>
  <c r="BW39" i="1"/>
  <c r="BW40" i="1" s="1"/>
  <c r="BU39" i="1"/>
  <c r="BU40" i="1" s="1"/>
  <c r="BS39" i="1"/>
  <c r="BS40" i="1" s="1"/>
  <c r="BO39" i="1"/>
  <c r="BO40" i="1" s="1"/>
  <c r="BM39" i="1"/>
  <c r="BK39" i="1"/>
  <c r="BJ39" i="1"/>
  <c r="BI39" i="1"/>
  <c r="BH39" i="1"/>
  <c r="BG39" i="1"/>
  <c r="BF39" i="1"/>
  <c r="BE39" i="1"/>
  <c r="BV39" i="1" s="1"/>
  <c r="BV40" i="1" s="1"/>
  <c r="BD39" i="1"/>
  <c r="BC39" i="1"/>
  <c r="BT39" i="1" s="1"/>
  <c r="BT40" i="1" s="1"/>
  <c r="BB39" i="1"/>
  <c r="BB40" i="1" s="1"/>
  <c r="BA39" i="1"/>
  <c r="BR39" i="1" s="1"/>
  <c r="AZ39" i="1"/>
  <c r="AZ40" i="1" s="1"/>
  <c r="AY39" i="1"/>
  <c r="AX39" i="1"/>
  <c r="DP39" i="1" s="1"/>
  <c r="AW39" i="1"/>
  <c r="BN39" i="1" s="1"/>
  <c r="BN40" i="1" s="1"/>
  <c r="AV39" i="1"/>
  <c r="AV40" i="1" s="1"/>
  <c r="AU39" i="1"/>
  <c r="BL39" i="1" s="1"/>
  <c r="AT39" i="1"/>
  <c r="DZ39" i="1" s="1"/>
  <c r="DZ40" i="1" s="1"/>
  <c r="AS39" i="1"/>
  <c r="AR39" i="1"/>
  <c r="AQ39" i="1"/>
  <c r="AP39" i="1"/>
  <c r="AO39" i="1"/>
  <c r="AN39" i="1"/>
  <c r="AM39" i="1"/>
  <c r="AJ39" i="1"/>
  <c r="AI39" i="1"/>
  <c r="AH39" i="1"/>
  <c r="AG39" i="1"/>
  <c r="X39" i="1"/>
  <c r="V39" i="1"/>
  <c r="U39" i="1"/>
  <c r="T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C39" i="1"/>
  <c r="HA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T37" i="1"/>
  <c r="FD37" i="1"/>
  <c r="FB37" i="1"/>
  <c r="ET37" i="1"/>
  <c r="EI37" i="1"/>
  <c r="EA37" i="1"/>
  <c r="DZ37" i="1"/>
  <c r="DY37" i="1"/>
  <c r="DX37" i="1"/>
  <c r="EL37" i="1" s="1"/>
  <c r="DW37" i="1"/>
  <c r="EK37" i="1" s="1"/>
  <c r="DV37" i="1"/>
  <c r="EJ37" i="1" s="1"/>
  <c r="DU37" i="1"/>
  <c r="DT37" i="1"/>
  <c r="EH37" i="1" s="1"/>
  <c r="DS37" i="1"/>
  <c r="EG37" i="1" s="1"/>
  <c r="DR37" i="1"/>
  <c r="EF37" i="1" s="1"/>
  <c r="DQ37" i="1"/>
  <c r="EE37" i="1" s="1"/>
  <c r="DP37" i="1"/>
  <c r="ED37" i="1" s="1"/>
  <c r="DO37" i="1"/>
  <c r="EC37" i="1" s="1"/>
  <c r="DN37" i="1"/>
  <c r="EB37" i="1" s="1"/>
  <c r="DK37" i="1"/>
  <c r="CX37" i="1"/>
  <c r="CN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G37" i="1"/>
  <c r="HO36" i="1"/>
  <c r="HN36" i="1"/>
  <c r="HA36" i="1"/>
  <c r="GZ36" i="1"/>
  <c r="GJ36" i="1"/>
  <c r="GL36" i="1" s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T36" i="1"/>
  <c r="EU36" i="1"/>
  <c r="EJ36" i="1"/>
  <c r="EG36" i="1"/>
  <c r="EB36" i="1"/>
  <c r="DZ36" i="1"/>
  <c r="DY36" i="1"/>
  <c r="DX36" i="1"/>
  <c r="EL36" i="1" s="1"/>
  <c r="DW36" i="1"/>
  <c r="EK36" i="1" s="1"/>
  <c r="GK36" i="1" s="1"/>
  <c r="DV36" i="1"/>
  <c r="DU36" i="1"/>
  <c r="EI36" i="1" s="1"/>
  <c r="DT36" i="1"/>
  <c r="EH36" i="1" s="1"/>
  <c r="DS36" i="1"/>
  <c r="DR36" i="1"/>
  <c r="EF36" i="1" s="1"/>
  <c r="DQ36" i="1"/>
  <c r="EE36" i="1" s="1"/>
  <c r="DP36" i="1"/>
  <c r="ED36" i="1" s="1"/>
  <c r="DO36" i="1"/>
  <c r="EC36" i="1" s="1"/>
  <c r="DN36" i="1"/>
  <c r="DM36" i="1"/>
  <c r="EA36" i="1" s="1"/>
  <c r="DL36" i="1"/>
  <c r="DK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G36" i="1"/>
  <c r="AL36" i="1"/>
  <c r="AK36" i="1"/>
  <c r="AF36" i="1"/>
  <c r="EW36" i="1" s="1"/>
  <c r="AD36" i="1"/>
  <c r="AC36" i="1"/>
  <c r="W36" i="1"/>
  <c r="R36" i="1"/>
  <c r="D36" i="1"/>
  <c r="HO35" i="1"/>
  <c r="HN35" i="1"/>
  <c r="HA35" i="1"/>
  <c r="GZ35" i="1"/>
  <c r="GJ35" i="1"/>
  <c r="GL35" i="1" s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T35" i="1"/>
  <c r="EU35" i="1"/>
  <c r="EL35" i="1"/>
  <c r="EJ35" i="1"/>
  <c r="EI35" i="1"/>
  <c r="EG35" i="1"/>
  <c r="EF35" i="1"/>
  <c r="EB35" i="1"/>
  <c r="EA35" i="1"/>
  <c r="DZ35" i="1"/>
  <c r="DY35" i="1"/>
  <c r="DX35" i="1"/>
  <c r="DW35" i="1"/>
  <c r="EK35" i="1" s="1"/>
  <c r="DV35" i="1"/>
  <c r="DU35" i="1"/>
  <c r="DT35" i="1"/>
  <c r="EH35" i="1" s="1"/>
  <c r="DS35" i="1"/>
  <c r="DR35" i="1"/>
  <c r="DQ35" i="1"/>
  <c r="EE35" i="1" s="1"/>
  <c r="DP35" i="1"/>
  <c r="ED35" i="1" s="1"/>
  <c r="DO35" i="1"/>
  <c r="EC35" i="1" s="1"/>
  <c r="DN35" i="1"/>
  <c r="DM35" i="1"/>
  <c r="DL35" i="1"/>
  <c r="DK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G35" i="1"/>
  <c r="AL35" i="1"/>
  <c r="AK35" i="1"/>
  <c r="AF35" i="1"/>
  <c r="EV35" i="1" s="1"/>
  <c r="AC35" i="1"/>
  <c r="AD35" i="1" s="1"/>
  <c r="W35" i="1"/>
  <c r="R35" i="1"/>
  <c r="D35" i="1"/>
  <c r="HO34" i="1"/>
  <c r="HN34" i="1"/>
  <c r="HI34" i="1"/>
  <c r="HF34" i="1"/>
  <c r="HE34" i="1"/>
  <c r="HK34" i="1" s="1"/>
  <c r="HB34" i="1"/>
  <c r="HA34" i="1"/>
  <c r="GZ34" i="1"/>
  <c r="GJ34" i="1"/>
  <c r="GL34" i="1" s="1"/>
  <c r="GI34" i="1"/>
  <c r="GK34" i="1" s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T34" i="1"/>
  <c r="EU34" i="1"/>
  <c r="EL34" i="1"/>
  <c r="EG34" i="1"/>
  <c r="EE34" i="1"/>
  <c r="ED34" i="1"/>
  <c r="DZ34" i="1"/>
  <c r="DY34" i="1"/>
  <c r="DX34" i="1"/>
  <c r="DW34" i="1"/>
  <c r="EK34" i="1" s="1"/>
  <c r="DV34" i="1"/>
  <c r="EJ34" i="1" s="1"/>
  <c r="DU34" i="1"/>
  <c r="EI34" i="1" s="1"/>
  <c r="DT34" i="1"/>
  <c r="EH34" i="1" s="1"/>
  <c r="DS34" i="1"/>
  <c r="DR34" i="1"/>
  <c r="EF34" i="1" s="1"/>
  <c r="DQ34" i="1"/>
  <c r="DP34" i="1"/>
  <c r="DO34" i="1"/>
  <c r="EC34" i="1" s="1"/>
  <c r="DN34" i="1"/>
  <c r="EB34" i="1" s="1"/>
  <c r="DM34" i="1"/>
  <c r="EA34" i="1" s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N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G34" i="1"/>
  <c r="AL34" i="1"/>
  <c r="AK34" i="1"/>
  <c r="AF34" i="1"/>
  <c r="AC34" i="1"/>
  <c r="AD34" i="1" s="1"/>
  <c r="W34" i="1"/>
  <c r="R34" i="1"/>
  <c r="D34" i="1"/>
  <c r="HO33" i="1"/>
  <c r="HN33" i="1"/>
  <c r="HI33" i="1"/>
  <c r="HF33" i="1"/>
  <c r="HE33" i="1"/>
  <c r="HK33" i="1" s="1"/>
  <c r="HB33" i="1"/>
  <c r="HA33" i="1"/>
  <c r="GZ33" i="1"/>
  <c r="GJ33" i="1"/>
  <c r="GI33" i="1"/>
  <c r="GK33" i="1" s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T33" i="1"/>
  <c r="EU33" i="1"/>
  <c r="EK33" i="1"/>
  <c r="EI33" i="1"/>
  <c r="EH33" i="1"/>
  <c r="EF33" i="1"/>
  <c r="EC33" i="1"/>
  <c r="EA33" i="1"/>
  <c r="DZ33" i="1"/>
  <c r="DY33" i="1"/>
  <c r="DX33" i="1"/>
  <c r="EL33" i="1" s="1"/>
  <c r="GL33" i="1" s="1"/>
  <c r="DW33" i="1"/>
  <c r="DV33" i="1"/>
  <c r="EJ33" i="1" s="1"/>
  <c r="DU33" i="1"/>
  <c r="DT33" i="1"/>
  <c r="DS33" i="1"/>
  <c r="EG33" i="1" s="1"/>
  <c r="DR33" i="1"/>
  <c r="DQ33" i="1"/>
  <c r="EE33" i="1" s="1"/>
  <c r="DP33" i="1"/>
  <c r="ED33" i="1" s="1"/>
  <c r="DO33" i="1"/>
  <c r="DN33" i="1"/>
  <c r="EB33" i="1" s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N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G33" i="1"/>
  <c r="AL33" i="1"/>
  <c r="AK33" i="1"/>
  <c r="AF33" i="1"/>
  <c r="FA33" i="1" s="1"/>
  <c r="AC33" i="1"/>
  <c r="AD33" i="1" s="1"/>
  <c r="W33" i="1"/>
  <c r="R33" i="1"/>
  <c r="D33" i="1"/>
  <c r="HO32" i="1"/>
  <c r="HN32" i="1"/>
  <c r="HA32" i="1"/>
  <c r="GZ32" i="1"/>
  <c r="GJ32" i="1"/>
  <c r="GL32" i="1" s="1"/>
  <c r="GI32" i="1"/>
  <c r="GK32" i="1" s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T32" i="1"/>
  <c r="EU32" i="1"/>
  <c r="EF32" i="1"/>
  <c r="EE32" i="1"/>
  <c r="EC32" i="1"/>
  <c r="EA32" i="1"/>
  <c r="DZ32" i="1"/>
  <c r="DY32" i="1"/>
  <c r="DX32" i="1"/>
  <c r="EL32" i="1" s="1"/>
  <c r="DW32" i="1"/>
  <c r="EK32" i="1" s="1"/>
  <c r="DV32" i="1"/>
  <c r="EJ32" i="1" s="1"/>
  <c r="DU32" i="1"/>
  <c r="EI32" i="1" s="1"/>
  <c r="DT32" i="1"/>
  <c r="EH32" i="1" s="1"/>
  <c r="DS32" i="1"/>
  <c r="EG32" i="1" s="1"/>
  <c r="DR32" i="1"/>
  <c r="DQ32" i="1"/>
  <c r="DP32" i="1"/>
  <c r="ED32" i="1" s="1"/>
  <c r="DO32" i="1"/>
  <c r="DN32" i="1"/>
  <c r="EB32" i="1" s="1"/>
  <c r="DM32" i="1"/>
  <c r="DL32" i="1"/>
  <c r="DK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G32" i="1"/>
  <c r="AL32" i="1"/>
  <c r="AK32" i="1"/>
  <c r="AF32" i="1"/>
  <c r="FD32" i="1" s="1"/>
  <c r="AD32" i="1"/>
  <c r="AC32" i="1"/>
  <c r="W32" i="1"/>
  <c r="R32" i="1"/>
  <c r="D32" i="1"/>
  <c r="HO31" i="1"/>
  <c r="HN31" i="1"/>
  <c r="HA31" i="1"/>
  <c r="GZ31" i="1"/>
  <c r="GJ31" i="1"/>
  <c r="GI31" i="1"/>
  <c r="GK31" i="1" s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T31" i="1"/>
  <c r="EU31" i="1"/>
  <c r="EL31" i="1"/>
  <c r="EG31" i="1"/>
  <c r="ED31" i="1"/>
  <c r="DZ31" i="1"/>
  <c r="DY31" i="1"/>
  <c r="DX31" i="1"/>
  <c r="DW31" i="1"/>
  <c r="EK31" i="1" s="1"/>
  <c r="DV31" i="1"/>
  <c r="EJ31" i="1" s="1"/>
  <c r="DU31" i="1"/>
  <c r="EI31" i="1" s="1"/>
  <c r="DT31" i="1"/>
  <c r="EH31" i="1" s="1"/>
  <c r="DS31" i="1"/>
  <c r="DR31" i="1"/>
  <c r="EF31" i="1" s="1"/>
  <c r="DQ31" i="1"/>
  <c r="EE31" i="1" s="1"/>
  <c r="DP31" i="1"/>
  <c r="DO31" i="1"/>
  <c r="EC31" i="1" s="1"/>
  <c r="DN31" i="1"/>
  <c r="EB31" i="1" s="1"/>
  <c r="DM31" i="1"/>
  <c r="EA31" i="1" s="1"/>
  <c r="DL31" i="1"/>
  <c r="DK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G31" i="1"/>
  <c r="AL31" i="1"/>
  <c r="AK31" i="1"/>
  <c r="AF31" i="1"/>
  <c r="EQ31" i="1" s="1"/>
  <c r="AC31" i="1"/>
  <c r="AD31" i="1" s="1"/>
  <c r="W31" i="1"/>
  <c r="R31" i="1"/>
  <c r="D31" i="1"/>
  <c r="HP30" i="1"/>
  <c r="HO30" i="1"/>
  <c r="HN30" i="1"/>
  <c r="HI30" i="1"/>
  <c r="HF30" i="1"/>
  <c r="HE30" i="1"/>
  <c r="HK30" i="1" s="1"/>
  <c r="HD30" i="1"/>
  <c r="HC30" i="1"/>
  <c r="HB30" i="1"/>
  <c r="HA30" i="1"/>
  <c r="GZ30" i="1"/>
  <c r="GJ30" i="1"/>
  <c r="GL30" i="1" s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T30" i="1"/>
  <c r="FE30" i="1"/>
  <c r="FD30" i="1"/>
  <c r="FC30" i="1"/>
  <c r="FB30" i="1"/>
  <c r="FA30" i="1"/>
  <c r="EW30" i="1"/>
  <c r="EV30" i="1"/>
  <c r="EU30" i="1"/>
  <c r="ET30" i="1"/>
  <c r="ES30" i="1"/>
  <c r="ER30" i="1"/>
  <c r="EQ30" i="1"/>
  <c r="EP30" i="1"/>
  <c r="EO30" i="1"/>
  <c r="EN30" i="1"/>
  <c r="EJ30" i="1"/>
  <c r="EB30" i="1"/>
  <c r="DZ30" i="1"/>
  <c r="DY30" i="1"/>
  <c r="DX30" i="1"/>
  <c r="EL30" i="1" s="1"/>
  <c r="DW30" i="1"/>
  <c r="EK30" i="1" s="1"/>
  <c r="GK30" i="1" s="1"/>
  <c r="DV30" i="1"/>
  <c r="DU30" i="1"/>
  <c r="EI30" i="1" s="1"/>
  <c r="DT30" i="1"/>
  <c r="EH30" i="1" s="1"/>
  <c r="DS30" i="1"/>
  <c r="EG30" i="1" s="1"/>
  <c r="DR30" i="1"/>
  <c r="EF30" i="1" s="1"/>
  <c r="DQ30" i="1"/>
  <c r="EE30" i="1" s="1"/>
  <c r="DP30" i="1"/>
  <c r="ED30" i="1" s="1"/>
  <c r="DO30" i="1"/>
  <c r="EC30" i="1" s="1"/>
  <c r="DN30" i="1"/>
  <c r="DM30" i="1"/>
  <c r="EA30" i="1" s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N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G30" i="1"/>
  <c r="AL30" i="1"/>
  <c r="AK30" i="1"/>
  <c r="AD30" i="1"/>
  <c r="AC30" i="1"/>
  <c r="W30" i="1"/>
  <c r="R30" i="1"/>
  <c r="D30" i="1"/>
  <c r="HO29" i="1"/>
  <c r="HN29" i="1"/>
  <c r="HK29" i="1"/>
  <c r="HF29" i="1"/>
  <c r="HI29" i="1" s="1"/>
  <c r="HE29" i="1"/>
  <c r="HB29" i="1"/>
  <c r="HA29" i="1"/>
  <c r="GZ29" i="1"/>
  <c r="GJ29" i="1"/>
  <c r="GI29" i="1"/>
  <c r="GK29" i="1" s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T29" i="1"/>
  <c r="EU29" i="1"/>
  <c r="EI29" i="1"/>
  <c r="EE29" i="1"/>
  <c r="EC29" i="1"/>
  <c r="EA29" i="1"/>
  <c r="DZ29" i="1"/>
  <c r="DY29" i="1"/>
  <c r="DX29" i="1"/>
  <c r="EL29" i="1" s="1"/>
  <c r="DW29" i="1"/>
  <c r="EK29" i="1" s="1"/>
  <c r="DV29" i="1"/>
  <c r="EJ29" i="1" s="1"/>
  <c r="DU29" i="1"/>
  <c r="DT29" i="1"/>
  <c r="EH29" i="1" s="1"/>
  <c r="DS29" i="1"/>
  <c r="EG29" i="1" s="1"/>
  <c r="DR29" i="1"/>
  <c r="EF29" i="1" s="1"/>
  <c r="DQ29" i="1"/>
  <c r="DP29" i="1"/>
  <c r="ED29" i="1" s="1"/>
  <c r="DO29" i="1"/>
  <c r="DN29" i="1"/>
  <c r="EB29" i="1" s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N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G29" i="1"/>
  <c r="AL29" i="1"/>
  <c r="AK29" i="1"/>
  <c r="AF29" i="1"/>
  <c r="FD29" i="1" s="1"/>
  <c r="AD29" i="1"/>
  <c r="AC29" i="1"/>
  <c r="W29" i="1"/>
  <c r="R29" i="1"/>
  <c r="D29" i="1"/>
  <c r="HO28" i="1"/>
  <c r="HN28" i="1"/>
  <c r="HK28" i="1"/>
  <c r="HF28" i="1"/>
  <c r="HI28" i="1" s="1"/>
  <c r="HE28" i="1"/>
  <c r="HB28" i="1"/>
  <c r="HA28" i="1"/>
  <c r="GZ28" i="1"/>
  <c r="GJ28" i="1"/>
  <c r="GL28" i="1" s="1"/>
  <c r="GI28" i="1"/>
  <c r="GK28" i="1" s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T28" i="1"/>
  <c r="EU28" i="1"/>
  <c r="EI28" i="1"/>
  <c r="EA28" i="1"/>
  <c r="DZ28" i="1"/>
  <c r="DY28" i="1"/>
  <c r="DX28" i="1"/>
  <c r="EL28" i="1" s="1"/>
  <c r="DW28" i="1"/>
  <c r="EK28" i="1" s="1"/>
  <c r="DV28" i="1"/>
  <c r="EJ28" i="1" s="1"/>
  <c r="DU28" i="1"/>
  <c r="DT28" i="1"/>
  <c r="EH28" i="1" s="1"/>
  <c r="DS28" i="1"/>
  <c r="EG28" i="1" s="1"/>
  <c r="DR28" i="1"/>
  <c r="EF28" i="1" s="1"/>
  <c r="DQ28" i="1"/>
  <c r="EE28" i="1" s="1"/>
  <c r="DP28" i="1"/>
  <c r="ED28" i="1" s="1"/>
  <c r="DO28" i="1"/>
  <c r="EC28" i="1" s="1"/>
  <c r="DN28" i="1"/>
  <c r="EB28" i="1" s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N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G28" i="1"/>
  <c r="AL28" i="1"/>
  <c r="AK28" i="1"/>
  <c r="AF28" i="1"/>
  <c r="HP28" i="1" s="1"/>
  <c r="AD28" i="1"/>
  <c r="AC28" i="1"/>
  <c r="W28" i="1"/>
  <c r="R28" i="1"/>
  <c r="D28" i="1"/>
  <c r="HO27" i="1"/>
  <c r="HN27" i="1"/>
  <c r="HK27" i="1"/>
  <c r="HF27" i="1"/>
  <c r="HI27" i="1" s="1"/>
  <c r="HE27" i="1"/>
  <c r="HB27" i="1"/>
  <c r="HA27" i="1"/>
  <c r="GZ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T27" i="1"/>
  <c r="EU27" i="1"/>
  <c r="EI27" i="1"/>
  <c r="EE27" i="1"/>
  <c r="EC27" i="1"/>
  <c r="DZ27" i="1"/>
  <c r="DY27" i="1"/>
  <c r="DX27" i="1"/>
  <c r="EL27" i="1" s="1"/>
  <c r="DW27" i="1"/>
  <c r="EK27" i="1" s="1"/>
  <c r="DV27" i="1"/>
  <c r="EJ27" i="1" s="1"/>
  <c r="DU27" i="1"/>
  <c r="DT27" i="1"/>
  <c r="EH27" i="1" s="1"/>
  <c r="DS27" i="1"/>
  <c r="EG27" i="1" s="1"/>
  <c r="DR27" i="1"/>
  <c r="EF27" i="1" s="1"/>
  <c r="DQ27" i="1"/>
  <c r="DP27" i="1"/>
  <c r="ED27" i="1" s="1"/>
  <c r="DO27" i="1"/>
  <c r="DN27" i="1"/>
  <c r="EB27" i="1" s="1"/>
  <c r="DM27" i="1"/>
  <c r="EA27" i="1" s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N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G27" i="1"/>
  <c r="AL27" i="1"/>
  <c r="AK27" i="1"/>
  <c r="AF27" i="1"/>
  <c r="FD27" i="1" s="1"/>
  <c r="AD27" i="1"/>
  <c r="AC27" i="1"/>
  <c r="W27" i="1"/>
  <c r="R27" i="1"/>
  <c r="D27" i="1"/>
  <c r="HP26" i="1"/>
  <c r="HO26" i="1"/>
  <c r="HN26" i="1"/>
  <c r="HK26" i="1"/>
  <c r="HF26" i="1"/>
  <c r="HI26" i="1" s="1"/>
  <c r="HE26" i="1"/>
  <c r="HD26" i="1"/>
  <c r="HC26" i="1"/>
  <c r="HB26" i="1"/>
  <c r="HA26" i="1"/>
  <c r="GZ26" i="1"/>
  <c r="GJ26" i="1"/>
  <c r="GI26" i="1"/>
  <c r="GK26" i="1" s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T26" i="1"/>
  <c r="FE26" i="1"/>
  <c r="FD26" i="1"/>
  <c r="FC26" i="1"/>
  <c r="FB26" i="1"/>
  <c r="FA26" i="1"/>
  <c r="EW26" i="1"/>
  <c r="EV26" i="1"/>
  <c r="EU26" i="1"/>
  <c r="ET26" i="1"/>
  <c r="ES26" i="1"/>
  <c r="ER26" i="1"/>
  <c r="EQ26" i="1"/>
  <c r="EP26" i="1"/>
  <c r="EO26" i="1"/>
  <c r="EN26" i="1"/>
  <c r="EI26" i="1"/>
  <c r="EG26" i="1"/>
  <c r="EE26" i="1"/>
  <c r="EB26" i="1"/>
  <c r="EA26" i="1"/>
  <c r="DZ26" i="1"/>
  <c r="DY26" i="1"/>
  <c r="DX26" i="1"/>
  <c r="EL26" i="1" s="1"/>
  <c r="DW26" i="1"/>
  <c r="EK26" i="1" s="1"/>
  <c r="DV26" i="1"/>
  <c r="EJ26" i="1" s="1"/>
  <c r="DU26" i="1"/>
  <c r="DT26" i="1"/>
  <c r="EH26" i="1" s="1"/>
  <c r="DS26" i="1"/>
  <c r="DR26" i="1"/>
  <c r="EF26" i="1" s="1"/>
  <c r="DQ26" i="1"/>
  <c r="DP26" i="1"/>
  <c r="ED26" i="1" s="1"/>
  <c r="DO26" i="1"/>
  <c r="EC26" i="1" s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N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G26" i="1"/>
  <c r="AL26" i="1"/>
  <c r="AK26" i="1"/>
  <c r="AC26" i="1"/>
  <c r="AD26" i="1" s="1"/>
  <c r="W26" i="1"/>
  <c r="R26" i="1"/>
  <c r="D26" i="1"/>
  <c r="HP25" i="1"/>
  <c r="HO25" i="1"/>
  <c r="HN25" i="1"/>
  <c r="HI25" i="1"/>
  <c r="HC25" i="1"/>
  <c r="HA25" i="1"/>
  <c r="GZ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T25" i="1"/>
  <c r="FE25" i="1"/>
  <c r="FD25" i="1"/>
  <c r="FC25" i="1"/>
  <c r="FB25" i="1"/>
  <c r="FA25" i="1"/>
  <c r="EW25" i="1"/>
  <c r="EV25" i="1"/>
  <c r="EU25" i="1"/>
  <c r="ET25" i="1"/>
  <c r="ES25" i="1"/>
  <c r="ER25" i="1"/>
  <c r="EQ25" i="1"/>
  <c r="EP25" i="1"/>
  <c r="EO25" i="1"/>
  <c r="EN25" i="1"/>
  <c r="EH25" i="1"/>
  <c r="EG25" i="1"/>
  <c r="EC25" i="1"/>
  <c r="DZ25" i="1"/>
  <c r="DY25" i="1"/>
  <c r="DX25" i="1"/>
  <c r="EL25" i="1" s="1"/>
  <c r="GL25" i="1" s="1"/>
  <c r="DW25" i="1"/>
  <c r="EK25" i="1" s="1"/>
  <c r="GK25" i="1" s="1"/>
  <c r="DV25" i="1"/>
  <c r="EJ25" i="1" s="1"/>
  <c r="DU25" i="1"/>
  <c r="EI25" i="1" s="1"/>
  <c r="DT25" i="1"/>
  <c r="DS25" i="1"/>
  <c r="DR25" i="1"/>
  <c r="EF25" i="1" s="1"/>
  <c r="DQ25" i="1"/>
  <c r="EE25" i="1" s="1"/>
  <c r="DP25" i="1"/>
  <c r="ED25" i="1" s="1"/>
  <c r="DO25" i="1"/>
  <c r="DN25" i="1"/>
  <c r="EB25" i="1" s="1"/>
  <c r="DM25" i="1"/>
  <c r="EA25" i="1" s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N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G25" i="1"/>
  <c r="AL25" i="1"/>
  <c r="AK25" i="1"/>
  <c r="AC25" i="1"/>
  <c r="AD25" i="1" s="1"/>
  <c r="W25" i="1"/>
  <c r="R25" i="1"/>
  <c r="D25" i="1"/>
  <c r="HO24" i="1"/>
  <c r="HN24" i="1"/>
  <c r="HF24" i="1"/>
  <c r="HI24" i="1" s="1"/>
  <c r="HE24" i="1"/>
  <c r="HK24" i="1" s="1"/>
  <c r="HB24" i="1"/>
  <c r="HA24" i="1"/>
  <c r="GZ24" i="1"/>
  <c r="GJ24" i="1"/>
  <c r="GI24" i="1"/>
  <c r="GK24" i="1" s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T24" i="1"/>
  <c r="EU24" i="1"/>
  <c r="EK24" i="1"/>
  <c r="EJ24" i="1"/>
  <c r="EC24" i="1"/>
  <c r="EB24" i="1"/>
  <c r="DZ24" i="1"/>
  <c r="DY24" i="1"/>
  <c r="DX24" i="1"/>
  <c r="EL24" i="1" s="1"/>
  <c r="DW24" i="1"/>
  <c r="DV24" i="1"/>
  <c r="DU24" i="1"/>
  <c r="EI24" i="1" s="1"/>
  <c r="DT24" i="1"/>
  <c r="EH24" i="1" s="1"/>
  <c r="DS24" i="1"/>
  <c r="EG24" i="1" s="1"/>
  <c r="DR24" i="1"/>
  <c r="EF24" i="1" s="1"/>
  <c r="DQ24" i="1"/>
  <c r="EE24" i="1" s="1"/>
  <c r="DP24" i="1"/>
  <c r="ED24" i="1" s="1"/>
  <c r="DO24" i="1"/>
  <c r="DN24" i="1"/>
  <c r="DM24" i="1"/>
  <c r="EA24" i="1" s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N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G24" i="1"/>
  <c r="AL24" i="1"/>
  <c r="AK24" i="1"/>
  <c r="AF24" i="1"/>
  <c r="ES24" i="1" s="1"/>
  <c r="AC24" i="1"/>
  <c r="AD24" i="1" s="1"/>
  <c r="W24" i="1"/>
  <c r="R24" i="1"/>
  <c r="D24" i="1"/>
  <c r="HO23" i="1"/>
  <c r="HN23" i="1"/>
  <c r="HA23" i="1"/>
  <c r="GZ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T23" i="1"/>
  <c r="EU23" i="1"/>
  <c r="EH23" i="1"/>
  <c r="EG23" i="1"/>
  <c r="EC23" i="1"/>
  <c r="DZ23" i="1"/>
  <c r="DY23" i="1"/>
  <c r="DX23" i="1"/>
  <c r="EL23" i="1" s="1"/>
  <c r="GL23" i="1" s="1"/>
  <c r="DW23" i="1"/>
  <c r="EK23" i="1" s="1"/>
  <c r="GK23" i="1" s="1"/>
  <c r="DV23" i="1"/>
  <c r="EJ23" i="1" s="1"/>
  <c r="DU23" i="1"/>
  <c r="EI23" i="1" s="1"/>
  <c r="DT23" i="1"/>
  <c r="DS23" i="1"/>
  <c r="DR23" i="1"/>
  <c r="EF23" i="1" s="1"/>
  <c r="DQ23" i="1"/>
  <c r="EE23" i="1" s="1"/>
  <c r="DP23" i="1"/>
  <c r="ED23" i="1" s="1"/>
  <c r="DO23" i="1"/>
  <c r="DN23" i="1"/>
  <c r="EB23" i="1" s="1"/>
  <c r="DM23" i="1"/>
  <c r="EA23" i="1" s="1"/>
  <c r="DL23" i="1"/>
  <c r="DK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G23" i="1"/>
  <c r="AL23" i="1"/>
  <c r="AK23" i="1"/>
  <c r="AF23" i="1"/>
  <c r="EW23" i="1" s="1"/>
  <c r="AD23" i="1"/>
  <c r="AC23" i="1"/>
  <c r="W23" i="1"/>
  <c r="R23" i="1"/>
  <c r="D23" i="1"/>
  <c r="HO22" i="1"/>
  <c r="HN22" i="1"/>
  <c r="HA22" i="1"/>
  <c r="GZ22" i="1"/>
  <c r="GJ22" i="1"/>
  <c r="GI22" i="1"/>
  <c r="GK22" i="1" s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T22" i="1"/>
  <c r="EU22" i="1"/>
  <c r="EG22" i="1"/>
  <c r="DZ22" i="1"/>
  <c r="DY22" i="1"/>
  <c r="DX22" i="1"/>
  <c r="EL22" i="1" s="1"/>
  <c r="DW22" i="1"/>
  <c r="EK22" i="1" s="1"/>
  <c r="DV22" i="1"/>
  <c r="EJ22" i="1" s="1"/>
  <c r="DU22" i="1"/>
  <c r="EI22" i="1" s="1"/>
  <c r="DT22" i="1"/>
  <c r="EH22" i="1" s="1"/>
  <c r="DS22" i="1"/>
  <c r="DR22" i="1"/>
  <c r="EF22" i="1" s="1"/>
  <c r="DQ22" i="1"/>
  <c r="EE22" i="1" s="1"/>
  <c r="DP22" i="1"/>
  <c r="ED22" i="1" s="1"/>
  <c r="DO22" i="1"/>
  <c r="EC22" i="1" s="1"/>
  <c r="DN22" i="1"/>
  <c r="EB22" i="1" s="1"/>
  <c r="DM22" i="1"/>
  <c r="EA22" i="1" s="1"/>
  <c r="DL22" i="1"/>
  <c r="DK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G22" i="1"/>
  <c r="AL22" i="1"/>
  <c r="AK22" i="1"/>
  <c r="AF22" i="1"/>
  <c r="EO22" i="1" s="1"/>
  <c r="AC22" i="1"/>
  <c r="AD22" i="1" s="1"/>
  <c r="W22" i="1"/>
  <c r="R22" i="1"/>
  <c r="D22" i="1"/>
  <c r="HO21" i="1"/>
  <c r="HN21" i="1"/>
  <c r="HI21" i="1"/>
  <c r="HF21" i="1"/>
  <c r="HE21" i="1"/>
  <c r="HK21" i="1" s="1"/>
  <c r="HB21" i="1"/>
  <c r="HA21" i="1"/>
  <c r="GZ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T21" i="1"/>
  <c r="EU21" i="1"/>
  <c r="EL21" i="1"/>
  <c r="GL21" i="1" s="1"/>
  <c r="EK21" i="1"/>
  <c r="EI21" i="1"/>
  <c r="EE21" i="1"/>
  <c r="ED21" i="1"/>
  <c r="EC21" i="1"/>
  <c r="EA21" i="1"/>
  <c r="DZ21" i="1"/>
  <c r="DY21" i="1"/>
  <c r="DX21" i="1"/>
  <c r="DW21" i="1"/>
  <c r="DV21" i="1"/>
  <c r="EJ21" i="1" s="1"/>
  <c r="DU21" i="1"/>
  <c r="DT21" i="1"/>
  <c r="EH21" i="1" s="1"/>
  <c r="DS21" i="1"/>
  <c r="EG21" i="1" s="1"/>
  <c r="DR21" i="1"/>
  <c r="EF21" i="1" s="1"/>
  <c r="DQ21" i="1"/>
  <c r="DP21" i="1"/>
  <c r="DO21" i="1"/>
  <c r="DN21" i="1"/>
  <c r="EB21" i="1" s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N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G21" i="1"/>
  <c r="AL21" i="1"/>
  <c r="AK21" i="1"/>
  <c r="AF21" i="1"/>
  <c r="ER21" i="1" s="1"/>
  <c r="AD21" i="1"/>
  <c r="AC21" i="1"/>
  <c r="W21" i="1"/>
  <c r="R21" i="1"/>
  <c r="D21" i="1"/>
  <c r="HO20" i="1"/>
  <c r="HN20" i="1"/>
  <c r="HA20" i="1"/>
  <c r="GZ20" i="1"/>
  <c r="GJ20" i="1"/>
  <c r="GL20" i="1" s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T20" i="1"/>
  <c r="EU20" i="1"/>
  <c r="EJ20" i="1"/>
  <c r="EI20" i="1"/>
  <c r="EH20" i="1"/>
  <c r="EF20" i="1"/>
  <c r="EB20" i="1"/>
  <c r="EA20" i="1"/>
  <c r="DZ20" i="1"/>
  <c r="DY20" i="1"/>
  <c r="DX20" i="1"/>
  <c r="EL20" i="1" s="1"/>
  <c r="DW20" i="1"/>
  <c r="EK20" i="1" s="1"/>
  <c r="DV20" i="1"/>
  <c r="DU20" i="1"/>
  <c r="DT20" i="1"/>
  <c r="DS20" i="1"/>
  <c r="EG20" i="1" s="1"/>
  <c r="DR20" i="1"/>
  <c r="DQ20" i="1"/>
  <c r="EE20" i="1" s="1"/>
  <c r="DP20" i="1"/>
  <c r="ED20" i="1" s="1"/>
  <c r="DO20" i="1"/>
  <c r="EC20" i="1" s="1"/>
  <c r="DN20" i="1"/>
  <c r="DM20" i="1"/>
  <c r="DL20" i="1"/>
  <c r="DK20" i="1"/>
  <c r="DJ20" i="1"/>
  <c r="DI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G20" i="1"/>
  <c r="AL20" i="1"/>
  <c r="AK20" i="1"/>
  <c r="AF20" i="1"/>
  <c r="EW20" i="1" s="1"/>
  <c r="AC20" i="1"/>
  <c r="AD20" i="1" s="1"/>
  <c r="W20" i="1"/>
  <c r="R20" i="1"/>
  <c r="D20" i="1"/>
  <c r="HO19" i="1"/>
  <c r="HN19" i="1"/>
  <c r="HI19" i="1"/>
  <c r="HF19" i="1"/>
  <c r="HE19" i="1"/>
  <c r="HK19" i="1" s="1"/>
  <c r="HB19" i="1"/>
  <c r="HA19" i="1"/>
  <c r="GZ19" i="1"/>
  <c r="GJ19" i="1"/>
  <c r="GL19" i="1" s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T19" i="1"/>
  <c r="EU19" i="1"/>
  <c r="EJ19" i="1"/>
  <c r="EI19" i="1"/>
  <c r="EH19" i="1"/>
  <c r="EF19" i="1"/>
  <c r="EB19" i="1"/>
  <c r="EA19" i="1"/>
  <c r="DZ19" i="1"/>
  <c r="DY19" i="1"/>
  <c r="DX19" i="1"/>
  <c r="EL19" i="1" s="1"/>
  <c r="DW19" i="1"/>
  <c r="EK19" i="1" s="1"/>
  <c r="DV19" i="1"/>
  <c r="DU19" i="1"/>
  <c r="DT19" i="1"/>
  <c r="DS19" i="1"/>
  <c r="EG19" i="1" s="1"/>
  <c r="DR19" i="1"/>
  <c r="DQ19" i="1"/>
  <c r="EE19" i="1" s="1"/>
  <c r="DP19" i="1"/>
  <c r="ED19" i="1" s="1"/>
  <c r="DO19" i="1"/>
  <c r="EC19" i="1" s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N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G19" i="1"/>
  <c r="AL19" i="1"/>
  <c r="AK19" i="1"/>
  <c r="AF19" i="1"/>
  <c r="EV19" i="1" s="1"/>
  <c r="AC19" i="1"/>
  <c r="AD19" i="1" s="1"/>
  <c r="W19" i="1"/>
  <c r="R19" i="1"/>
  <c r="D19" i="1"/>
  <c r="HP18" i="1"/>
  <c r="HO18" i="1"/>
  <c r="HN18" i="1"/>
  <c r="HA18" i="1"/>
  <c r="GZ18" i="1"/>
  <c r="GJ18" i="1"/>
  <c r="GL18" i="1" s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T18" i="1"/>
  <c r="FE18" i="1"/>
  <c r="FD18" i="1"/>
  <c r="FC18" i="1"/>
  <c r="FB18" i="1"/>
  <c r="FA18" i="1"/>
  <c r="EW18" i="1"/>
  <c r="EV18" i="1"/>
  <c r="EU18" i="1"/>
  <c r="ET18" i="1"/>
  <c r="ES18" i="1"/>
  <c r="ER18" i="1"/>
  <c r="EQ18" i="1"/>
  <c r="EP18" i="1"/>
  <c r="EO18" i="1"/>
  <c r="EN18" i="1"/>
  <c r="EK18" i="1"/>
  <c r="GK18" i="1" s="1"/>
  <c r="EJ18" i="1"/>
  <c r="EG18" i="1"/>
  <c r="EF18" i="1"/>
  <c r="EE18" i="1"/>
  <c r="EC18" i="1"/>
  <c r="EB18" i="1"/>
  <c r="DZ18" i="1"/>
  <c r="DY18" i="1"/>
  <c r="DX18" i="1"/>
  <c r="EL18" i="1" s="1"/>
  <c r="DW18" i="1"/>
  <c r="DV18" i="1"/>
  <c r="DU18" i="1"/>
  <c r="EI18" i="1" s="1"/>
  <c r="DT18" i="1"/>
  <c r="EH18" i="1" s="1"/>
  <c r="DS18" i="1"/>
  <c r="DR18" i="1"/>
  <c r="DQ18" i="1"/>
  <c r="DP18" i="1"/>
  <c r="ED18" i="1" s="1"/>
  <c r="DO18" i="1"/>
  <c r="DN18" i="1"/>
  <c r="DM18" i="1"/>
  <c r="EA18" i="1" s="1"/>
  <c r="DL18" i="1"/>
  <c r="DK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G18" i="1"/>
  <c r="AL18" i="1"/>
  <c r="AK18" i="1"/>
  <c r="AC18" i="1"/>
  <c r="AD18" i="1" s="1"/>
  <c r="W18" i="1"/>
  <c r="R18" i="1"/>
  <c r="D18" i="1"/>
  <c r="HO17" i="1"/>
  <c r="HN17" i="1"/>
  <c r="HA17" i="1"/>
  <c r="GZ17" i="1"/>
  <c r="GJ17" i="1"/>
  <c r="GI17" i="1"/>
  <c r="GK17" i="1" s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T17" i="1"/>
  <c r="EU17" i="1"/>
  <c r="EL17" i="1"/>
  <c r="GL17" i="1" s="1"/>
  <c r="EK17" i="1"/>
  <c r="EI17" i="1"/>
  <c r="EH17" i="1"/>
  <c r="EE17" i="1"/>
  <c r="ED17" i="1"/>
  <c r="EC17" i="1"/>
  <c r="EA17" i="1"/>
  <c r="DZ17" i="1"/>
  <c r="DY17" i="1"/>
  <c r="DX17" i="1"/>
  <c r="DW17" i="1"/>
  <c r="DV17" i="1"/>
  <c r="EJ17" i="1" s="1"/>
  <c r="DU17" i="1"/>
  <c r="DT17" i="1"/>
  <c r="DS17" i="1"/>
  <c r="EG17" i="1" s="1"/>
  <c r="DR17" i="1"/>
  <c r="EF17" i="1" s="1"/>
  <c r="DQ17" i="1"/>
  <c r="DP17" i="1"/>
  <c r="DO17" i="1"/>
  <c r="DN17" i="1"/>
  <c r="EB17" i="1" s="1"/>
  <c r="DM17" i="1"/>
  <c r="DL17" i="1"/>
  <c r="DK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G17" i="1"/>
  <c r="AL17" i="1"/>
  <c r="AK17" i="1"/>
  <c r="AF17" i="1"/>
  <c r="FB17" i="1" s="1"/>
  <c r="AD17" i="1"/>
  <c r="AC17" i="1"/>
  <c r="W17" i="1"/>
  <c r="R17" i="1"/>
  <c r="D17" i="1"/>
  <c r="HO16" i="1"/>
  <c r="HN16" i="1"/>
  <c r="HK16" i="1"/>
  <c r="HF16" i="1"/>
  <c r="HI16" i="1" s="1"/>
  <c r="HE16" i="1"/>
  <c r="HB16" i="1"/>
  <c r="HA16" i="1"/>
  <c r="GZ16" i="1"/>
  <c r="GJ16" i="1"/>
  <c r="GI16" i="1"/>
  <c r="GK16" i="1" s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T16" i="1"/>
  <c r="EU16" i="1"/>
  <c r="EK16" i="1"/>
  <c r="EJ16" i="1"/>
  <c r="EI16" i="1"/>
  <c r="EG16" i="1"/>
  <c r="EF16" i="1"/>
  <c r="EC16" i="1"/>
  <c r="EB16" i="1"/>
  <c r="EA16" i="1"/>
  <c r="DZ16" i="1"/>
  <c r="DY16" i="1"/>
  <c r="DX16" i="1"/>
  <c r="EL16" i="1" s="1"/>
  <c r="DW16" i="1"/>
  <c r="DV16" i="1"/>
  <c r="DU16" i="1"/>
  <c r="DT16" i="1"/>
  <c r="EH16" i="1" s="1"/>
  <c r="DS16" i="1"/>
  <c r="DR16" i="1"/>
  <c r="DQ16" i="1"/>
  <c r="EE16" i="1" s="1"/>
  <c r="DP16" i="1"/>
  <c r="ED16" i="1" s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N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G16" i="1"/>
  <c r="AL16" i="1"/>
  <c r="AK16" i="1"/>
  <c r="AF16" i="1"/>
  <c r="EW16" i="1" s="1"/>
  <c r="AD16" i="1"/>
  <c r="AC16" i="1"/>
  <c r="W16" i="1"/>
  <c r="R16" i="1"/>
  <c r="D16" i="1"/>
  <c r="HO15" i="1"/>
  <c r="HN15" i="1"/>
  <c r="HK15" i="1"/>
  <c r="HF15" i="1"/>
  <c r="HI15" i="1" s="1"/>
  <c r="HE15" i="1"/>
  <c r="HB15" i="1"/>
  <c r="HA15" i="1"/>
  <c r="GZ15" i="1"/>
  <c r="GJ15" i="1"/>
  <c r="GL15" i="1" s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T15" i="1"/>
  <c r="EU15" i="1"/>
  <c r="EK15" i="1"/>
  <c r="GK15" i="1" s="1"/>
  <c r="EJ15" i="1"/>
  <c r="EG15" i="1"/>
  <c r="EF15" i="1"/>
  <c r="EE15" i="1"/>
  <c r="EC15" i="1"/>
  <c r="EB15" i="1"/>
  <c r="DZ15" i="1"/>
  <c r="DY15" i="1"/>
  <c r="DX15" i="1"/>
  <c r="EL15" i="1" s="1"/>
  <c r="DW15" i="1"/>
  <c r="DV15" i="1"/>
  <c r="DU15" i="1"/>
  <c r="EI15" i="1" s="1"/>
  <c r="DT15" i="1"/>
  <c r="EH15" i="1" s="1"/>
  <c r="DS15" i="1"/>
  <c r="DR15" i="1"/>
  <c r="DQ15" i="1"/>
  <c r="DP15" i="1"/>
  <c r="ED15" i="1" s="1"/>
  <c r="DO15" i="1"/>
  <c r="DN15" i="1"/>
  <c r="DM15" i="1"/>
  <c r="EA15" i="1" s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N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G15" i="1"/>
  <c r="AL15" i="1"/>
  <c r="AK15" i="1"/>
  <c r="AF15" i="1"/>
  <c r="FD15" i="1" s="1"/>
  <c r="AD15" i="1"/>
  <c r="AC15" i="1"/>
  <c r="W15" i="1"/>
  <c r="R15" i="1"/>
  <c r="D15" i="1"/>
  <c r="HO14" i="1"/>
  <c r="HN14" i="1"/>
  <c r="HA14" i="1"/>
  <c r="GZ14" i="1"/>
  <c r="GJ14" i="1"/>
  <c r="GL14" i="1" s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T14" i="1"/>
  <c r="EU14" i="1"/>
  <c r="EL14" i="1"/>
  <c r="EK14" i="1"/>
  <c r="GK14" i="1" s="1"/>
  <c r="EJ14" i="1"/>
  <c r="EH14" i="1"/>
  <c r="EG14" i="1"/>
  <c r="ED14" i="1"/>
  <c r="EC14" i="1"/>
  <c r="EB14" i="1"/>
  <c r="DZ14" i="1"/>
  <c r="DY14" i="1"/>
  <c r="DX14" i="1"/>
  <c r="DW14" i="1"/>
  <c r="DV14" i="1"/>
  <c r="DU14" i="1"/>
  <c r="EI14" i="1" s="1"/>
  <c r="DT14" i="1"/>
  <c r="DS14" i="1"/>
  <c r="DR14" i="1"/>
  <c r="EF14" i="1" s="1"/>
  <c r="DQ14" i="1"/>
  <c r="EE14" i="1" s="1"/>
  <c r="DP14" i="1"/>
  <c r="DO14" i="1"/>
  <c r="DN14" i="1"/>
  <c r="DM14" i="1"/>
  <c r="EA14" i="1" s="1"/>
  <c r="DL14" i="1"/>
  <c r="DK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G14" i="1"/>
  <c r="AL14" i="1"/>
  <c r="AK14" i="1"/>
  <c r="AF14" i="1"/>
  <c r="FB14" i="1" s="1"/>
  <c r="AD14" i="1"/>
  <c r="AC14" i="1"/>
  <c r="W14" i="1"/>
  <c r="R14" i="1"/>
  <c r="D14" i="1"/>
  <c r="HO13" i="1"/>
  <c r="HN13" i="1"/>
  <c r="HA13" i="1"/>
  <c r="GZ13" i="1"/>
  <c r="GJ13" i="1"/>
  <c r="GL13" i="1" s="1"/>
  <c r="GI13" i="1"/>
  <c r="GK13" i="1" s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T13" i="1"/>
  <c r="EU13" i="1"/>
  <c r="EK13" i="1"/>
  <c r="EJ13" i="1"/>
  <c r="EI13" i="1"/>
  <c r="EG13" i="1"/>
  <c r="EF13" i="1"/>
  <c r="EC13" i="1"/>
  <c r="EB13" i="1"/>
  <c r="EA13" i="1"/>
  <c r="DZ13" i="1"/>
  <c r="DY13" i="1"/>
  <c r="DX13" i="1"/>
  <c r="EL13" i="1" s="1"/>
  <c r="DW13" i="1"/>
  <c r="DV13" i="1"/>
  <c r="DU13" i="1"/>
  <c r="DT13" i="1"/>
  <c r="EH13" i="1" s="1"/>
  <c r="DS13" i="1"/>
  <c r="DR13" i="1"/>
  <c r="DQ13" i="1"/>
  <c r="EE13" i="1" s="1"/>
  <c r="DP13" i="1"/>
  <c r="ED13" i="1" s="1"/>
  <c r="DO13" i="1"/>
  <c r="DN13" i="1"/>
  <c r="DM13" i="1"/>
  <c r="DL13" i="1"/>
  <c r="DK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G13" i="1"/>
  <c r="AL13" i="1"/>
  <c r="AK13" i="1"/>
  <c r="AF13" i="1"/>
  <c r="FB13" i="1" s="1"/>
  <c r="AD13" i="1"/>
  <c r="AC13" i="1"/>
  <c r="W13" i="1"/>
  <c r="R13" i="1"/>
  <c r="D13" i="1"/>
  <c r="HP12" i="1"/>
  <c r="HO12" i="1"/>
  <c r="HN12" i="1"/>
  <c r="HK12" i="1"/>
  <c r="HI12" i="1"/>
  <c r="HF12" i="1"/>
  <c r="HE12" i="1"/>
  <c r="HD12" i="1"/>
  <c r="HC12" i="1"/>
  <c r="HB12" i="1"/>
  <c r="HA12" i="1"/>
  <c r="GZ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T12" i="1"/>
  <c r="FE12" i="1"/>
  <c r="FD12" i="1"/>
  <c r="FC12" i="1"/>
  <c r="FB12" i="1"/>
  <c r="FA12" i="1"/>
  <c r="EW12" i="1"/>
  <c r="EV12" i="1"/>
  <c r="EU12" i="1"/>
  <c r="ET12" i="1"/>
  <c r="ES12" i="1"/>
  <c r="ER12" i="1"/>
  <c r="EQ12" i="1"/>
  <c r="EP12" i="1"/>
  <c r="EO12" i="1"/>
  <c r="EN12" i="1"/>
  <c r="EL12" i="1"/>
  <c r="GL12" i="1" s="1"/>
  <c r="EI12" i="1"/>
  <c r="EH12" i="1"/>
  <c r="EG12" i="1"/>
  <c r="EE12" i="1"/>
  <c r="ED12" i="1"/>
  <c r="EA12" i="1"/>
  <c r="DZ12" i="1"/>
  <c r="DY12" i="1"/>
  <c r="DX12" i="1"/>
  <c r="DW12" i="1"/>
  <c r="EK12" i="1" s="1"/>
  <c r="DV12" i="1"/>
  <c r="EJ12" i="1" s="1"/>
  <c r="DU12" i="1"/>
  <c r="DT12" i="1"/>
  <c r="DS12" i="1"/>
  <c r="DR12" i="1"/>
  <c r="EF12" i="1" s="1"/>
  <c r="DQ12" i="1"/>
  <c r="DP12" i="1"/>
  <c r="DO12" i="1"/>
  <c r="EC12" i="1" s="1"/>
  <c r="DN12" i="1"/>
  <c r="EB12" i="1" s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N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G12" i="1"/>
  <c r="AL12" i="1"/>
  <c r="AK12" i="1"/>
  <c r="AC12" i="1"/>
  <c r="AD12" i="1" s="1"/>
  <c r="W12" i="1"/>
  <c r="R12" i="1"/>
  <c r="D12" i="1"/>
  <c r="HO11" i="1"/>
  <c r="HN11" i="1"/>
  <c r="HA11" i="1"/>
  <c r="GZ11" i="1"/>
  <c r="GJ11" i="1"/>
  <c r="GL11" i="1" s="1"/>
  <c r="GI11" i="1"/>
  <c r="GH11" i="1"/>
  <c r="GG11" i="1"/>
  <c r="GF11" i="1"/>
  <c r="GE11" i="1"/>
  <c r="GD11" i="1"/>
  <c r="GC11" i="1"/>
  <c r="GB11" i="1"/>
  <c r="GA11" i="1"/>
  <c r="FZ11" i="1"/>
  <c r="FY11" i="1"/>
  <c r="FX11" i="1"/>
  <c r="FW11" i="1"/>
  <c r="FT11" i="1"/>
  <c r="EU11" i="1"/>
  <c r="EI11" i="1"/>
  <c r="EH11" i="1"/>
  <c r="EE11" i="1"/>
  <c r="EA11" i="1"/>
  <c r="DZ11" i="1"/>
  <c r="DY11" i="1"/>
  <c r="DX11" i="1"/>
  <c r="EL11" i="1" s="1"/>
  <c r="DW11" i="1"/>
  <c r="EK11" i="1" s="1"/>
  <c r="DV11" i="1"/>
  <c r="EJ11" i="1" s="1"/>
  <c r="DU11" i="1"/>
  <c r="DT11" i="1"/>
  <c r="DS11" i="1"/>
  <c r="EG11" i="1" s="1"/>
  <c r="DR11" i="1"/>
  <c r="EF11" i="1" s="1"/>
  <c r="DQ11" i="1"/>
  <c r="DP11" i="1"/>
  <c r="ED11" i="1" s="1"/>
  <c r="DO11" i="1"/>
  <c r="EC11" i="1" s="1"/>
  <c r="DN11" i="1"/>
  <c r="EB11" i="1" s="1"/>
  <c r="DM11" i="1"/>
  <c r="DL11" i="1"/>
  <c r="DK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G11" i="1"/>
  <c r="AL11" i="1"/>
  <c r="AK11" i="1"/>
  <c r="AF11" i="1"/>
  <c r="FB11" i="1" s="1"/>
  <c r="AD11" i="1"/>
  <c r="AC11" i="1"/>
  <c r="W11" i="1"/>
  <c r="R11" i="1"/>
  <c r="D11" i="1"/>
  <c r="HO10" i="1"/>
  <c r="HN10" i="1"/>
  <c r="HA10" i="1"/>
  <c r="GZ10" i="1"/>
  <c r="GJ10" i="1"/>
  <c r="GL10" i="1" s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T10" i="1"/>
  <c r="EU10" i="1"/>
  <c r="EI10" i="1"/>
  <c r="EE10" i="1"/>
  <c r="EA10" i="1"/>
  <c r="DZ10" i="1"/>
  <c r="DY10" i="1"/>
  <c r="DX10" i="1"/>
  <c r="EL10" i="1" s="1"/>
  <c r="DW10" i="1"/>
  <c r="EK10" i="1" s="1"/>
  <c r="DV10" i="1"/>
  <c r="EJ10" i="1" s="1"/>
  <c r="DU10" i="1"/>
  <c r="DT10" i="1"/>
  <c r="EH10" i="1" s="1"/>
  <c r="DS10" i="1"/>
  <c r="EG10" i="1" s="1"/>
  <c r="DR10" i="1"/>
  <c r="EF10" i="1" s="1"/>
  <c r="DQ10" i="1"/>
  <c r="DP10" i="1"/>
  <c r="ED10" i="1" s="1"/>
  <c r="DO10" i="1"/>
  <c r="EC10" i="1" s="1"/>
  <c r="DN10" i="1"/>
  <c r="EB10" i="1" s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N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G10" i="1"/>
  <c r="AL10" i="1"/>
  <c r="AK10" i="1"/>
  <c r="AF10" i="1"/>
  <c r="FB10" i="1" s="1"/>
  <c r="AD10" i="1"/>
  <c r="AC10" i="1"/>
  <c r="W10" i="1"/>
  <c r="R10" i="1"/>
  <c r="D10" i="1"/>
  <c r="HO9" i="1"/>
  <c r="HN9" i="1"/>
  <c r="HA9" i="1"/>
  <c r="HA40" i="1" s="1"/>
  <c r="GZ9" i="1"/>
  <c r="GZ40" i="1" s="1"/>
  <c r="GJ9" i="1"/>
  <c r="GL9" i="1" s="1"/>
  <c r="GI9" i="1"/>
  <c r="GK9" i="1" s="1"/>
  <c r="GH9" i="1"/>
  <c r="GG9" i="1"/>
  <c r="GF9" i="1"/>
  <c r="GE9" i="1"/>
  <c r="GD9" i="1"/>
  <c r="GC9" i="1"/>
  <c r="GB9" i="1"/>
  <c r="GA9" i="1"/>
  <c r="FZ9" i="1"/>
  <c r="FY9" i="1"/>
  <c r="FX9" i="1"/>
  <c r="FW9" i="1"/>
  <c r="FT9" i="1"/>
  <c r="EU9" i="1"/>
  <c r="EJ9" i="1"/>
  <c r="EI9" i="1"/>
  <c r="EF9" i="1"/>
  <c r="EE9" i="1"/>
  <c r="EB9" i="1"/>
  <c r="EA9" i="1"/>
  <c r="DZ9" i="1"/>
  <c r="DY9" i="1"/>
  <c r="DX9" i="1"/>
  <c r="EL9" i="1" s="1"/>
  <c r="DW9" i="1"/>
  <c r="EK9" i="1" s="1"/>
  <c r="DV9" i="1"/>
  <c r="DU9" i="1"/>
  <c r="DT9" i="1"/>
  <c r="EH9" i="1" s="1"/>
  <c r="DS9" i="1"/>
  <c r="EG9" i="1" s="1"/>
  <c r="DR9" i="1"/>
  <c r="DQ9" i="1"/>
  <c r="DP9" i="1"/>
  <c r="ED9" i="1" s="1"/>
  <c r="DO9" i="1"/>
  <c r="EC9" i="1" s="1"/>
  <c r="DN9" i="1"/>
  <c r="DM9" i="1"/>
  <c r="DL9" i="1"/>
  <c r="DK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G9" i="1"/>
  <c r="AL9" i="1"/>
  <c r="AK9" i="1"/>
  <c r="AF9" i="1"/>
  <c r="EV9" i="1" s="1"/>
  <c r="AC9" i="1"/>
  <c r="AD9" i="1" s="1"/>
  <c r="W9" i="1"/>
  <c r="R9" i="1"/>
  <c r="D9" i="1"/>
  <c r="HO8" i="1"/>
  <c r="HN8" i="1"/>
  <c r="HA8" i="1"/>
  <c r="GZ8" i="1"/>
  <c r="GJ8" i="1"/>
  <c r="GL8" i="1" s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T8" i="1"/>
  <c r="EU8" i="1"/>
  <c r="EJ8" i="1"/>
  <c r="EI8" i="1"/>
  <c r="EF8" i="1"/>
  <c r="EE8" i="1"/>
  <c r="EB8" i="1"/>
  <c r="DZ8" i="1"/>
  <c r="DY8" i="1"/>
  <c r="DX8" i="1"/>
  <c r="EL8" i="1" s="1"/>
  <c r="DW8" i="1"/>
  <c r="EK8" i="1" s="1"/>
  <c r="DV8" i="1"/>
  <c r="DU8" i="1"/>
  <c r="DT8" i="1"/>
  <c r="EH8" i="1" s="1"/>
  <c r="DS8" i="1"/>
  <c r="EG8" i="1" s="1"/>
  <c r="DR8" i="1"/>
  <c r="DQ8" i="1"/>
  <c r="DP8" i="1"/>
  <c r="ED8" i="1" s="1"/>
  <c r="DO8" i="1"/>
  <c r="EC8" i="1" s="1"/>
  <c r="DN8" i="1"/>
  <c r="DM8" i="1"/>
  <c r="EA8" i="1" s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N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G8" i="1"/>
  <c r="AL8" i="1"/>
  <c r="AK8" i="1"/>
  <c r="AF8" i="1"/>
  <c r="EV8" i="1" s="1"/>
  <c r="AC8" i="1"/>
  <c r="AD8" i="1" s="1"/>
  <c r="W8" i="1"/>
  <c r="R8" i="1"/>
  <c r="D8" i="1"/>
  <c r="HO7" i="1"/>
  <c r="HN7" i="1"/>
  <c r="HI7" i="1"/>
  <c r="HF7" i="1"/>
  <c r="HE7" i="1"/>
  <c r="HK7" i="1" s="1"/>
  <c r="HB7" i="1"/>
  <c r="HA7" i="1"/>
  <c r="GZ7" i="1"/>
  <c r="GJ7" i="1"/>
  <c r="GL7" i="1" s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T7" i="1"/>
  <c r="EU7" i="1"/>
  <c r="EJ7" i="1"/>
  <c r="EI7" i="1"/>
  <c r="EF7" i="1"/>
  <c r="EB7" i="1"/>
  <c r="EA7" i="1"/>
  <c r="DZ7" i="1"/>
  <c r="DY7" i="1"/>
  <c r="DX7" i="1"/>
  <c r="EL7" i="1" s="1"/>
  <c r="DW7" i="1"/>
  <c r="EK7" i="1" s="1"/>
  <c r="DV7" i="1"/>
  <c r="DU7" i="1"/>
  <c r="DT7" i="1"/>
  <c r="EH7" i="1" s="1"/>
  <c r="DS7" i="1"/>
  <c r="EG7" i="1" s="1"/>
  <c r="DR7" i="1"/>
  <c r="DQ7" i="1"/>
  <c r="EE7" i="1" s="1"/>
  <c r="DP7" i="1"/>
  <c r="ED7" i="1" s="1"/>
  <c r="DO7" i="1"/>
  <c r="EC7" i="1" s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N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G7" i="1"/>
  <c r="AL7" i="1"/>
  <c r="AK7" i="1"/>
  <c r="AF7" i="1"/>
  <c r="AD7" i="1"/>
  <c r="AC7" i="1"/>
  <c r="W7" i="1"/>
  <c r="R7" i="1"/>
  <c r="D7" i="1"/>
  <c r="HO6" i="1"/>
  <c r="HN6" i="1"/>
  <c r="HF6" i="1"/>
  <c r="HI6" i="1" s="1"/>
  <c r="HE6" i="1"/>
  <c r="HK6" i="1" s="1"/>
  <c r="HB6" i="1"/>
  <c r="HA6" i="1"/>
  <c r="GZ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T6" i="1"/>
  <c r="EU6" i="1"/>
  <c r="EJ6" i="1"/>
  <c r="EF6" i="1"/>
  <c r="EE6" i="1"/>
  <c r="EB6" i="1"/>
  <c r="DZ6" i="1"/>
  <c r="DY6" i="1"/>
  <c r="DX6" i="1"/>
  <c r="EL6" i="1" s="1"/>
  <c r="DW6" i="1"/>
  <c r="EK6" i="1" s="1"/>
  <c r="DV6" i="1"/>
  <c r="DU6" i="1"/>
  <c r="EI6" i="1" s="1"/>
  <c r="DT6" i="1"/>
  <c r="EH6" i="1" s="1"/>
  <c r="DS6" i="1"/>
  <c r="EG6" i="1" s="1"/>
  <c r="DR6" i="1"/>
  <c r="DQ6" i="1"/>
  <c r="DP6" i="1"/>
  <c r="ED6" i="1" s="1"/>
  <c r="DO6" i="1"/>
  <c r="EC6" i="1" s="1"/>
  <c r="DN6" i="1"/>
  <c r="DM6" i="1"/>
  <c r="EA6" i="1" s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N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G6" i="1"/>
  <c r="AL6" i="1"/>
  <c r="AK6" i="1"/>
  <c r="AF6" i="1"/>
  <c r="EV6" i="1" s="1"/>
  <c r="AC6" i="1"/>
  <c r="AD6" i="1" s="1"/>
  <c r="W6" i="1"/>
  <c r="R6" i="1"/>
  <c r="D6" i="1"/>
  <c r="HO5" i="1"/>
  <c r="HN5" i="1"/>
  <c r="HA5" i="1"/>
  <c r="GZ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T5" i="1"/>
  <c r="EU5" i="1"/>
  <c r="EL5" i="1"/>
  <c r="GL5" i="1" s="1"/>
  <c r="EK5" i="1"/>
  <c r="GK5" i="1" s="1"/>
  <c r="EH5" i="1"/>
  <c r="ED5" i="1"/>
  <c r="EC5" i="1"/>
  <c r="DZ5" i="1"/>
  <c r="DY5" i="1"/>
  <c r="DX5" i="1"/>
  <c r="DW5" i="1"/>
  <c r="DV5" i="1"/>
  <c r="EJ5" i="1" s="1"/>
  <c r="DU5" i="1"/>
  <c r="EI5" i="1" s="1"/>
  <c r="DT5" i="1"/>
  <c r="DS5" i="1"/>
  <c r="EG5" i="1" s="1"/>
  <c r="DR5" i="1"/>
  <c r="EF5" i="1" s="1"/>
  <c r="DQ5" i="1"/>
  <c r="EE5" i="1" s="1"/>
  <c r="DP5" i="1"/>
  <c r="DO5" i="1"/>
  <c r="DN5" i="1"/>
  <c r="EB5" i="1" s="1"/>
  <c r="DM5" i="1"/>
  <c r="EA5" i="1" s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N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G5" i="1"/>
  <c r="AL5" i="1"/>
  <c r="AK5" i="1"/>
  <c r="AF5" i="1"/>
  <c r="FE5" i="1" s="1"/>
  <c r="AC5" i="1"/>
  <c r="AD5" i="1" s="1"/>
  <c r="W5" i="1"/>
  <c r="R5" i="1"/>
  <c r="D5" i="1"/>
  <c r="HO4" i="1"/>
  <c r="HN4" i="1"/>
  <c r="HI4" i="1"/>
  <c r="HF4" i="1"/>
  <c r="HE4" i="1"/>
  <c r="HK4" i="1" s="1"/>
  <c r="HB4" i="1"/>
  <c r="HA4" i="1"/>
  <c r="GZ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T4" i="1"/>
  <c r="EU4" i="1"/>
  <c r="EL4" i="1"/>
  <c r="GL4" i="1" s="1"/>
  <c r="EK4" i="1"/>
  <c r="GK4" i="1" s="1"/>
  <c r="EH4" i="1"/>
  <c r="EG4" i="1"/>
  <c r="ED4" i="1"/>
  <c r="EC4" i="1"/>
  <c r="DZ4" i="1"/>
  <c r="DY4" i="1"/>
  <c r="DX4" i="1"/>
  <c r="DW4" i="1"/>
  <c r="DV4" i="1"/>
  <c r="EJ4" i="1" s="1"/>
  <c r="DU4" i="1"/>
  <c r="EI4" i="1" s="1"/>
  <c r="DT4" i="1"/>
  <c r="DS4" i="1"/>
  <c r="DR4" i="1"/>
  <c r="EF4" i="1" s="1"/>
  <c r="DQ4" i="1"/>
  <c r="EE4" i="1" s="1"/>
  <c r="DP4" i="1"/>
  <c r="DO4" i="1"/>
  <c r="DN4" i="1"/>
  <c r="EB4" i="1" s="1"/>
  <c r="DM4" i="1"/>
  <c r="EA4" i="1" s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N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G4" i="1"/>
  <c r="AL4" i="1"/>
  <c r="AK4" i="1"/>
  <c r="AF4" i="1"/>
  <c r="FB4" i="1" s="1"/>
  <c r="AC4" i="1"/>
  <c r="AD4" i="1" s="1"/>
  <c r="W4" i="1"/>
  <c r="R4" i="1"/>
  <c r="D4" i="1"/>
  <c r="HO3" i="1"/>
  <c r="HN3" i="1"/>
  <c r="HI3" i="1"/>
  <c r="HF3" i="1"/>
  <c r="HE3" i="1"/>
  <c r="HB3" i="1"/>
  <c r="HA3" i="1"/>
  <c r="GZ3" i="1"/>
  <c r="GJ3" i="1"/>
  <c r="GL3" i="1" s="1"/>
  <c r="GI3" i="1"/>
  <c r="GH3" i="1"/>
  <c r="GG3" i="1"/>
  <c r="GF3" i="1"/>
  <c r="GE3" i="1"/>
  <c r="GD3" i="1"/>
  <c r="GC3" i="1"/>
  <c r="GB3" i="1"/>
  <c r="GA3" i="1"/>
  <c r="FZ3" i="1"/>
  <c r="FY3" i="1"/>
  <c r="FX3" i="1"/>
  <c r="FW3" i="1"/>
  <c r="FT3" i="1"/>
  <c r="EU3" i="1"/>
  <c r="EK3" i="1"/>
  <c r="GK3" i="1" s="1"/>
  <c r="EG3" i="1"/>
  <c r="EC3" i="1"/>
  <c r="DZ3" i="1"/>
  <c r="DY3" i="1"/>
  <c r="DX3" i="1"/>
  <c r="EL3" i="1" s="1"/>
  <c r="DW3" i="1"/>
  <c r="DV3" i="1"/>
  <c r="EJ3" i="1" s="1"/>
  <c r="DU3" i="1"/>
  <c r="EI3" i="1" s="1"/>
  <c r="DT3" i="1"/>
  <c r="EH3" i="1" s="1"/>
  <c r="DS3" i="1"/>
  <c r="DR3" i="1"/>
  <c r="EF3" i="1" s="1"/>
  <c r="DQ3" i="1"/>
  <c r="EE3" i="1" s="1"/>
  <c r="DP3" i="1"/>
  <c r="ED3" i="1" s="1"/>
  <c r="DO3" i="1"/>
  <c r="DN3" i="1"/>
  <c r="EB3" i="1" s="1"/>
  <c r="DM3" i="1"/>
  <c r="EA3" i="1" s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N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G3" i="1"/>
  <c r="AL3" i="1"/>
  <c r="AK3" i="1"/>
  <c r="AF3" i="1"/>
  <c r="FE3" i="1" s="1"/>
  <c r="AC3" i="1"/>
  <c r="AD3" i="1" s="1"/>
  <c r="W3" i="1"/>
  <c r="R3" i="1"/>
  <c r="D3" i="1"/>
  <c r="HO2" i="1"/>
  <c r="HN2" i="1"/>
  <c r="HA2" i="1"/>
  <c r="HA39" i="1" s="1"/>
  <c r="GZ2" i="1"/>
  <c r="GZ39" i="1" s="1"/>
  <c r="GJ2" i="1"/>
  <c r="GI2" i="1"/>
  <c r="GK2" i="1" s="1"/>
  <c r="GH2" i="1"/>
  <c r="GG2" i="1"/>
  <c r="GF2" i="1"/>
  <c r="GE2" i="1"/>
  <c r="GD2" i="1"/>
  <c r="GC2" i="1"/>
  <c r="GB2" i="1"/>
  <c r="GA2" i="1"/>
  <c r="FZ2" i="1"/>
  <c r="FY2" i="1"/>
  <c r="FX2" i="1"/>
  <c r="FW2" i="1"/>
  <c r="FT2" i="1"/>
  <c r="EU2" i="1"/>
  <c r="EK2" i="1"/>
  <c r="EI2" i="1"/>
  <c r="EH2" i="1"/>
  <c r="EE2" i="1"/>
  <c r="EC2" i="1"/>
  <c r="EA2" i="1"/>
  <c r="DZ2" i="1"/>
  <c r="DY2" i="1"/>
  <c r="DX2" i="1"/>
  <c r="EL2" i="1" s="1"/>
  <c r="GL2" i="1" s="1"/>
  <c r="DW2" i="1"/>
  <c r="DV2" i="1"/>
  <c r="EJ2" i="1" s="1"/>
  <c r="DU2" i="1"/>
  <c r="DT2" i="1"/>
  <c r="DS2" i="1"/>
  <c r="EG2" i="1" s="1"/>
  <c r="DR2" i="1"/>
  <c r="EF2" i="1" s="1"/>
  <c r="DQ2" i="1"/>
  <c r="DP2" i="1"/>
  <c r="ED2" i="1" s="1"/>
  <c r="DO2" i="1"/>
  <c r="DN2" i="1"/>
  <c r="EB2" i="1" s="1"/>
  <c r="DM2" i="1"/>
  <c r="DL2" i="1"/>
  <c r="DK2" i="1"/>
  <c r="DJ2" i="1"/>
  <c r="DI2" i="1"/>
  <c r="DH2" i="1"/>
  <c r="DG2" i="1"/>
  <c r="DF2" i="1"/>
  <c r="DE2" i="1"/>
  <c r="DD2" i="1"/>
  <c r="DC2" i="1"/>
  <c r="DB2" i="1"/>
  <c r="DA2" i="1"/>
  <c r="CZ2" i="1"/>
  <c r="CY2" i="1"/>
  <c r="CX2" i="1"/>
  <c r="CN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G2" i="1"/>
  <c r="AL2" i="1"/>
  <c r="AL39" i="1" s="1"/>
  <c r="AK2" i="1"/>
  <c r="AF2" i="1"/>
  <c r="FC2" i="1" s="1"/>
  <c r="AC2" i="1"/>
  <c r="AD2" i="1" s="1"/>
  <c r="W2" i="1"/>
  <c r="R2" i="1"/>
  <c r="R39" i="1" s="1"/>
  <c r="D2" i="1"/>
  <c r="ER17" i="1" l="1"/>
  <c r="EN17" i="1"/>
  <c r="EO19" i="1"/>
  <c r="EQ14" i="1"/>
  <c r="EP23" i="1"/>
  <c r="EO2" i="1"/>
  <c r="EO35" i="1"/>
  <c r="ET21" i="1"/>
  <c r="EO6" i="1"/>
  <c r="HP17" i="1"/>
  <c r="EV21" i="1"/>
  <c r="HD29" i="1"/>
  <c r="EQ24" i="1"/>
  <c r="EQ33" i="1"/>
  <c r="EN29" i="1"/>
  <c r="FC16" i="1"/>
  <c r="EN10" i="1"/>
  <c r="EN15" i="1"/>
  <c r="FE16" i="1"/>
  <c r="ET17" i="1"/>
  <c r="EV27" i="1"/>
  <c r="ER29" i="1"/>
  <c r="FC32" i="1"/>
  <c r="EN36" i="1"/>
  <c r="EO5" i="1"/>
  <c r="ER10" i="1"/>
  <c r="EP15" i="1"/>
  <c r="HC19" i="1"/>
  <c r="EN23" i="1"/>
  <c r="FC27" i="1"/>
  <c r="ET29" i="1"/>
  <c r="FE32" i="1"/>
  <c r="EP36" i="1"/>
  <c r="EV11" i="1"/>
  <c r="HP13" i="1"/>
  <c r="EO13" i="1"/>
  <c r="FE27" i="1"/>
  <c r="EQ2" i="1"/>
  <c r="EQ5" i="1"/>
  <c r="EW6" i="1"/>
  <c r="EO8" i="1"/>
  <c r="ET10" i="1"/>
  <c r="FE11" i="1"/>
  <c r="EP13" i="1"/>
  <c r="FC13" i="1"/>
  <c r="ET15" i="1"/>
  <c r="EP16" i="1"/>
  <c r="EQ19" i="1"/>
  <c r="FB21" i="1"/>
  <c r="ET23" i="1"/>
  <c r="ER28" i="1"/>
  <c r="EN32" i="1"/>
  <c r="FB33" i="1"/>
  <c r="EW35" i="1"/>
  <c r="ET36" i="1"/>
  <c r="EN28" i="1"/>
  <c r="FC11" i="1"/>
  <c r="FA13" i="1"/>
  <c r="HC4" i="1"/>
  <c r="EO9" i="1"/>
  <c r="ER13" i="1"/>
  <c r="FD13" i="1"/>
  <c r="ER16" i="1"/>
  <c r="HD16" i="1"/>
  <c r="EV17" i="1"/>
  <c r="EO20" i="1"/>
  <c r="FE21" i="1"/>
  <c r="EN27" i="1"/>
  <c r="EV29" i="1"/>
  <c r="ER32" i="1"/>
  <c r="HP33" i="1"/>
  <c r="FD35" i="1"/>
  <c r="EW2" i="1"/>
  <c r="EW5" i="1"/>
  <c r="EW8" i="1"/>
  <c r="EV10" i="1"/>
  <c r="EN11" i="1"/>
  <c r="ES13" i="1"/>
  <c r="FE13" i="1"/>
  <c r="EV15" i="1"/>
  <c r="ET16" i="1"/>
  <c r="FC17" i="1"/>
  <c r="EW19" i="1"/>
  <c r="EN21" i="1"/>
  <c r="HP21" i="1"/>
  <c r="EV23" i="1"/>
  <c r="ER27" i="1"/>
  <c r="HD27" i="1"/>
  <c r="EV28" i="1"/>
  <c r="FC29" i="1"/>
  <c r="ET32" i="1"/>
  <c r="HP32" i="1"/>
  <c r="EV36" i="1"/>
  <c r="EN13" i="1"/>
  <c r="EP28" i="1"/>
  <c r="EW33" i="1"/>
  <c r="FB2" i="1"/>
  <c r="FB5" i="1"/>
  <c r="EW9" i="1"/>
  <c r="FC10" i="1"/>
  <c r="ER11" i="1"/>
  <c r="ET13" i="1"/>
  <c r="FA15" i="1"/>
  <c r="FE17" i="1"/>
  <c r="FB19" i="1"/>
  <c r="EP21" i="1"/>
  <c r="FA23" i="1"/>
  <c r="HC24" i="1"/>
  <c r="ET27" i="1"/>
  <c r="FA28" i="1"/>
  <c r="FE29" i="1"/>
  <c r="HC33" i="1"/>
  <c r="FA36" i="1"/>
  <c r="EV13" i="1"/>
  <c r="EW13" i="1"/>
  <c r="ES35" i="1"/>
  <c r="HD28" i="1"/>
  <c r="FE10" i="1"/>
  <c r="ET11" i="1"/>
  <c r="HP11" i="1"/>
  <c r="FE15" i="1"/>
  <c r="FA16" i="1"/>
  <c r="FE23" i="1"/>
  <c r="FC28" i="1"/>
  <c r="EV32" i="1"/>
  <c r="EO33" i="1"/>
  <c r="FE36" i="1"/>
  <c r="FB3" i="1"/>
  <c r="ER2" i="1"/>
  <c r="EP3" i="1"/>
  <c r="FD3" i="1"/>
  <c r="HF39" i="1"/>
  <c r="HD7" i="1"/>
  <c r="FC7" i="1"/>
  <c r="ER7" i="1"/>
  <c r="HP7" i="1"/>
  <c r="HC7" i="1"/>
  <c r="FB7" i="1"/>
  <c r="EQ7" i="1"/>
  <c r="FA7" i="1"/>
  <c r="EP7" i="1"/>
  <c r="EW7" i="1"/>
  <c r="EO7" i="1"/>
  <c r="EV7" i="1"/>
  <c r="EN7" i="1"/>
  <c r="FE7" i="1"/>
  <c r="ET7" i="1"/>
  <c r="GK10" i="1"/>
  <c r="GK12" i="1"/>
  <c r="EV20" i="1"/>
  <c r="EN20" i="1"/>
  <c r="FE20" i="1"/>
  <c r="ET20" i="1"/>
  <c r="FD20" i="1"/>
  <c r="ES20" i="1"/>
  <c r="HP20" i="1"/>
  <c r="FC20" i="1"/>
  <c r="ER20" i="1"/>
  <c r="FB20" i="1"/>
  <c r="EQ20" i="1"/>
  <c r="FA20" i="1"/>
  <c r="EP20" i="1"/>
  <c r="EO3" i="1"/>
  <c r="FE34" i="1"/>
  <c r="ET34" i="1"/>
  <c r="HD34" i="1"/>
  <c r="FC34" i="1"/>
  <c r="ER34" i="1"/>
  <c r="FA34" i="1"/>
  <c r="EP34" i="1"/>
  <c r="EW34" i="1"/>
  <c r="EO34" i="1"/>
  <c r="EV34" i="1"/>
  <c r="EN34" i="1"/>
  <c r="ES34" i="1"/>
  <c r="HC34" i="1"/>
  <c r="EQ34" i="1"/>
  <c r="HP34" i="1"/>
  <c r="FD34" i="1"/>
  <c r="FB34" i="1"/>
  <c r="AF39" i="1"/>
  <c r="HD39" i="1" s="1"/>
  <c r="DL39" i="1"/>
  <c r="DL40" i="1" s="1"/>
  <c r="ES2" i="1"/>
  <c r="FD2" i="1"/>
  <c r="HP2" i="1"/>
  <c r="EQ3" i="1"/>
  <c r="HI39" i="1"/>
  <c r="FA4" i="1"/>
  <c r="EP4" i="1"/>
  <c r="EW4" i="1"/>
  <c r="EO4" i="1"/>
  <c r="EV4" i="1"/>
  <c r="EN4" i="1"/>
  <c r="FE4" i="1"/>
  <c r="ET4" i="1"/>
  <c r="FD4" i="1"/>
  <c r="ES4" i="1"/>
  <c r="HD4" i="1"/>
  <c r="FC4" i="1"/>
  <c r="ER4" i="1"/>
  <c r="HP4" i="1"/>
  <c r="GK19" i="1"/>
  <c r="GK20" i="1"/>
  <c r="GL22" i="1"/>
  <c r="HD3" i="1"/>
  <c r="FC3" i="1"/>
  <c r="ER3" i="1"/>
  <c r="EV3" i="1"/>
  <c r="EN3" i="1"/>
  <c r="HE39" i="1"/>
  <c r="HK3" i="1"/>
  <c r="AK39" i="1"/>
  <c r="DM39" i="1"/>
  <c r="ET2" i="1"/>
  <c r="FE2" i="1"/>
  <c r="ES3" i="1"/>
  <c r="GK6" i="1"/>
  <c r="FA14" i="1"/>
  <c r="EP14" i="1"/>
  <c r="EW14" i="1"/>
  <c r="EO14" i="1"/>
  <c r="EV14" i="1"/>
  <c r="EN14" i="1"/>
  <c r="FE14" i="1"/>
  <c r="ET14" i="1"/>
  <c r="FD14" i="1"/>
  <c r="ES14" i="1"/>
  <c r="HP14" i="1"/>
  <c r="FC14" i="1"/>
  <c r="ER14" i="1"/>
  <c r="GL31" i="1"/>
  <c r="ED39" i="1"/>
  <c r="DI40" i="1"/>
  <c r="EU39" i="1"/>
  <c r="ET3" i="1"/>
  <c r="GL6" i="1"/>
  <c r="D39" i="1"/>
  <c r="EN2" i="1"/>
  <c r="EV2" i="1"/>
  <c r="HP3" i="1"/>
  <c r="ES7" i="1"/>
  <c r="GK7" i="1"/>
  <c r="GK11" i="1"/>
  <c r="GL16" i="1"/>
  <c r="EW3" i="1"/>
  <c r="W39" i="1"/>
  <c r="EP2" i="1"/>
  <c r="FA2" i="1"/>
  <c r="HC2" i="1"/>
  <c r="FA3" i="1"/>
  <c r="HC3" i="1"/>
  <c r="EQ4" i="1"/>
  <c r="FD7" i="1"/>
  <c r="GK8" i="1"/>
  <c r="GK27" i="1"/>
  <c r="EN5" i="1"/>
  <c r="EV5" i="1"/>
  <c r="EP6" i="1"/>
  <c r="FA6" i="1"/>
  <c r="EP8" i="1"/>
  <c r="FA8" i="1"/>
  <c r="HC8" i="1"/>
  <c r="EP9" i="1"/>
  <c r="FA9" i="1"/>
  <c r="ES10" i="1"/>
  <c r="FD10" i="1"/>
  <c r="HP10" i="1"/>
  <c r="ES11" i="1"/>
  <c r="FD11" i="1"/>
  <c r="EQ13" i="1"/>
  <c r="EQ16" i="1"/>
  <c r="FB16" i="1"/>
  <c r="HC16" i="1"/>
  <c r="HP16" i="1"/>
  <c r="ES17" i="1"/>
  <c r="FD17" i="1"/>
  <c r="EP19" i="1"/>
  <c r="FA19" i="1"/>
  <c r="HD21" i="1"/>
  <c r="FC21" i="1"/>
  <c r="FA21" i="1"/>
  <c r="ES21" i="1"/>
  <c r="EO24" i="1"/>
  <c r="GL26" i="1"/>
  <c r="DQ39" i="1"/>
  <c r="AY40" i="1"/>
  <c r="BP39" i="1"/>
  <c r="BP40" i="1" s="1"/>
  <c r="DS40" i="1"/>
  <c r="EQ6" i="1"/>
  <c r="FB6" i="1"/>
  <c r="HC6" i="1"/>
  <c r="HP6" i="1"/>
  <c r="EQ8" i="1"/>
  <c r="FB8" i="1"/>
  <c r="EQ9" i="1"/>
  <c r="FB9" i="1"/>
  <c r="HP19" i="1"/>
  <c r="EV22" i="1"/>
  <c r="EN22" i="1"/>
  <c r="FE22" i="1"/>
  <c r="ET22" i="1"/>
  <c r="HP22" i="1"/>
  <c r="FC22" i="1"/>
  <c r="ER22" i="1"/>
  <c r="FB22" i="1"/>
  <c r="EQ22" i="1"/>
  <c r="FA22" i="1"/>
  <c r="EP22" i="1"/>
  <c r="ES22" i="1"/>
  <c r="FE31" i="1"/>
  <c r="ET31" i="1"/>
  <c r="HP31" i="1"/>
  <c r="FC31" i="1"/>
  <c r="ER31" i="1"/>
  <c r="FA31" i="1"/>
  <c r="EP31" i="1"/>
  <c r="EW31" i="1"/>
  <c r="EO31" i="1"/>
  <c r="EV31" i="1"/>
  <c r="EN31" i="1"/>
  <c r="ES31" i="1"/>
  <c r="DB39" i="1"/>
  <c r="DB40" i="1" s="1"/>
  <c r="CF40" i="1"/>
  <c r="CE40" i="1"/>
  <c r="DJ39" i="1"/>
  <c r="DJ40" i="1" s="1"/>
  <c r="CM40" i="1"/>
  <c r="DX39" i="1"/>
  <c r="EP5" i="1"/>
  <c r="FA5" i="1"/>
  <c r="HC5" i="1"/>
  <c r="ER6" i="1"/>
  <c r="FC6" i="1"/>
  <c r="HD6" i="1"/>
  <c r="ER8" i="1"/>
  <c r="FC8" i="1"/>
  <c r="ER9" i="1"/>
  <c r="FC9" i="1"/>
  <c r="HP9" i="1"/>
  <c r="EO15" i="1"/>
  <c r="EW15" i="1"/>
  <c r="ES16" i="1"/>
  <c r="FD16" i="1"/>
  <c r="ER19" i="1"/>
  <c r="FC19" i="1"/>
  <c r="HD19" i="1"/>
  <c r="GL27" i="1"/>
  <c r="GL29" i="1"/>
  <c r="GK37" i="1"/>
  <c r="GZ37" i="1" s="1"/>
  <c r="ES6" i="1"/>
  <c r="FD6" i="1"/>
  <c r="ES8" i="1"/>
  <c r="FD8" i="1"/>
  <c r="HP8" i="1"/>
  <c r="ES9" i="1"/>
  <c r="FD9" i="1"/>
  <c r="ES19" i="1"/>
  <c r="FD19" i="1"/>
  <c r="EW22" i="1"/>
  <c r="HD24" i="1"/>
  <c r="FC24" i="1"/>
  <c r="ER24" i="1"/>
  <c r="FA24" i="1"/>
  <c r="EP24" i="1"/>
  <c r="EV24" i="1"/>
  <c r="EN24" i="1"/>
  <c r="FE24" i="1"/>
  <c r="ET24" i="1"/>
  <c r="FB31" i="1"/>
  <c r="GK35" i="1"/>
  <c r="FG40" i="1"/>
  <c r="FX39" i="1"/>
  <c r="FX40" i="1" s="1"/>
  <c r="FQ40" i="1"/>
  <c r="FO40" i="1"/>
  <c r="GF39" i="1"/>
  <c r="GF40" i="1" s="1"/>
  <c r="GA40" i="1"/>
  <c r="ER5" i="1"/>
  <c r="FC5" i="1"/>
  <c r="ET6" i="1"/>
  <c r="FE6" i="1"/>
  <c r="ET8" i="1"/>
  <c r="FE8" i="1"/>
  <c r="ET9" i="1"/>
  <c r="FE9" i="1"/>
  <c r="EO10" i="1"/>
  <c r="EW10" i="1"/>
  <c r="EO11" i="1"/>
  <c r="EW11" i="1"/>
  <c r="EQ15" i="1"/>
  <c r="FB15" i="1"/>
  <c r="HC15" i="1"/>
  <c r="HP15" i="1"/>
  <c r="EO17" i="1"/>
  <c r="EW17" i="1"/>
  <c r="ET19" i="1"/>
  <c r="FE19" i="1"/>
  <c r="EO21" i="1"/>
  <c r="EW21" i="1"/>
  <c r="HC21" i="1"/>
  <c r="FD22" i="1"/>
  <c r="EW24" i="1"/>
  <c r="FD31" i="1"/>
  <c r="DA40" i="1"/>
  <c r="FH40" i="1"/>
  <c r="GC40" i="1"/>
  <c r="ES5" i="1"/>
  <c r="FD5" i="1"/>
  <c r="HP5" i="1"/>
  <c r="EP10" i="1"/>
  <c r="FA10" i="1"/>
  <c r="HC10" i="1"/>
  <c r="EP11" i="1"/>
  <c r="FA11" i="1"/>
  <c r="ER15" i="1"/>
  <c r="FC15" i="1"/>
  <c r="HD15" i="1"/>
  <c r="EN16" i="1"/>
  <c r="EV16" i="1"/>
  <c r="EP17" i="1"/>
  <c r="FA17" i="1"/>
  <c r="FB24" i="1"/>
  <c r="GL24" i="1"/>
  <c r="BM40" i="1"/>
  <c r="DC40" i="1"/>
  <c r="GH40" i="1"/>
  <c r="ET5" i="1"/>
  <c r="EN6" i="1"/>
  <c r="EN8" i="1"/>
  <c r="EN9" i="1"/>
  <c r="EQ10" i="1"/>
  <c r="EQ11" i="1"/>
  <c r="ES15" i="1"/>
  <c r="EO16" i="1"/>
  <c r="EQ17" i="1"/>
  <c r="EN19" i="1"/>
  <c r="EQ21" i="1"/>
  <c r="FD21" i="1"/>
  <c r="FD24" i="1"/>
  <c r="HP24" i="1"/>
  <c r="DG40" i="1"/>
  <c r="GI40" i="1"/>
  <c r="EQ23" i="1"/>
  <c r="FB23" i="1"/>
  <c r="EO27" i="1"/>
  <c r="EW27" i="1"/>
  <c r="ES28" i="1"/>
  <c r="FD28" i="1"/>
  <c r="EO29" i="1"/>
  <c r="EW29" i="1"/>
  <c r="EO32" i="1"/>
  <c r="EW32" i="1"/>
  <c r="ER33" i="1"/>
  <c r="FC33" i="1"/>
  <c r="HD33" i="1"/>
  <c r="EP35" i="1"/>
  <c r="FA35" i="1"/>
  <c r="EQ36" i="1"/>
  <c r="FB36" i="1"/>
  <c r="DD39" i="1"/>
  <c r="DD40" i="1" s="1"/>
  <c r="DT39" i="1"/>
  <c r="AX40" i="1"/>
  <c r="CI40" i="1"/>
  <c r="ER23" i="1"/>
  <c r="FC23" i="1"/>
  <c r="HP23" i="1"/>
  <c r="EP27" i="1"/>
  <c r="FA27" i="1"/>
  <c r="ET28" i="1"/>
  <c r="FE28" i="1"/>
  <c r="EP29" i="1"/>
  <c r="FA29" i="1"/>
  <c r="EP32" i="1"/>
  <c r="FA32" i="1"/>
  <c r="ES33" i="1"/>
  <c r="FD33" i="1"/>
  <c r="EQ35" i="1"/>
  <c r="FB35" i="1"/>
  <c r="ER36" i="1"/>
  <c r="FC36" i="1"/>
  <c r="HP36" i="1"/>
  <c r="BQ39" i="1"/>
  <c r="BQ40" i="1" s="1"/>
  <c r="DU39" i="1"/>
  <c r="FY39" i="1"/>
  <c r="FY40" i="1" s="1"/>
  <c r="GG39" i="1"/>
  <c r="GG40" i="1" s="1"/>
  <c r="FM40" i="1"/>
  <c r="ES23" i="1"/>
  <c r="FD23" i="1"/>
  <c r="EQ27" i="1"/>
  <c r="FB27" i="1"/>
  <c r="HC27" i="1"/>
  <c r="HP27" i="1"/>
  <c r="EQ29" i="1"/>
  <c r="FB29" i="1"/>
  <c r="HC29" i="1"/>
  <c r="HP29" i="1"/>
  <c r="EQ32" i="1"/>
  <c r="FB32" i="1"/>
  <c r="ET33" i="1"/>
  <c r="FE33" i="1"/>
  <c r="ER35" i="1"/>
  <c r="FC35" i="1"/>
  <c r="HP35" i="1"/>
  <c r="ES36" i="1"/>
  <c r="FD36" i="1"/>
  <c r="DN39" i="1"/>
  <c r="DV39" i="1"/>
  <c r="CC40" i="1"/>
  <c r="CK40" i="1"/>
  <c r="DO39" i="1"/>
  <c r="DP40" i="1" s="1"/>
  <c r="DW39" i="1"/>
  <c r="CD40" i="1"/>
  <c r="CL40" i="1"/>
  <c r="ES27" i="1"/>
  <c r="EO28" i="1"/>
  <c r="EW28" i="1"/>
  <c r="ES29" i="1"/>
  <c r="ES32" i="1"/>
  <c r="EN33" i="1"/>
  <c r="EV33" i="1"/>
  <c r="ET35" i="1"/>
  <c r="FE35" i="1"/>
  <c r="EO23" i="1"/>
  <c r="EQ28" i="1"/>
  <c r="FB28" i="1"/>
  <c r="HC28" i="1"/>
  <c r="EP33" i="1"/>
  <c r="EN35" i="1"/>
  <c r="EO36" i="1"/>
  <c r="DR39" i="1"/>
  <c r="HC39" i="1" l="1"/>
  <c r="FC39" i="1"/>
  <c r="FB39" i="1"/>
  <c r="EW39" i="1"/>
  <c r="EO39" i="1"/>
  <c r="EQ39" i="1"/>
  <c r="DV40" i="1"/>
  <c r="EJ39" i="1"/>
  <c r="DU40" i="1"/>
  <c r="EI39" i="1"/>
  <c r="BR40" i="1"/>
  <c r="DX40" i="1"/>
  <c r="EL39" i="1"/>
  <c r="EP39" i="1"/>
  <c r="DN40" i="1"/>
  <c r="EB39" i="1"/>
  <c r="DE40" i="1"/>
  <c r="FZ40" i="1"/>
  <c r="DQ40" i="1"/>
  <c r="EE39" i="1"/>
  <c r="EE40" i="1" s="1"/>
  <c r="EV39" i="1"/>
  <c r="ED40" i="1"/>
  <c r="HP39" i="1"/>
  <c r="EN39" i="1"/>
  <c r="FD39" i="1"/>
  <c r="ER39" i="1"/>
  <c r="FA39" i="1"/>
  <c r="DW40" i="1"/>
  <c r="EK39" i="1"/>
  <c r="FE39" i="1"/>
  <c r="ES39" i="1"/>
  <c r="DR40" i="1"/>
  <c r="EF39" i="1"/>
  <c r="DO40" i="1"/>
  <c r="EC39" i="1"/>
  <c r="EC40" i="1" s="1"/>
  <c r="ET39" i="1"/>
  <c r="EH39" i="1"/>
  <c r="EH40" i="1" s="1"/>
  <c r="DT40" i="1"/>
  <c r="DM40" i="1"/>
  <c r="EA39" i="1"/>
  <c r="EA40" i="1" s="1"/>
  <c r="GK39" i="1" l="1"/>
  <c r="EK40" i="1"/>
  <c r="EL40" i="1"/>
  <c r="GL39" i="1"/>
  <c r="EI40" i="1"/>
  <c r="GK40" i="1" s="1"/>
  <c r="EF40" i="1"/>
  <c r="EG40" i="1"/>
  <c r="EB40" i="1"/>
  <c r="EJ40" i="1"/>
</calcChain>
</file>

<file path=xl/comments1.xml><?xml version="1.0" encoding="utf-8"?>
<comments xmlns="http://schemas.openxmlformats.org/spreadsheetml/2006/main">
  <authors>
    <author>Автор</author>
  </authors>
  <commentList>
    <comment ref="B6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B10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B24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1660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AH5" authorId="0" shapeId="0">
      <text>
        <r>
          <rPr>
            <sz val="9"/>
            <color indexed="81"/>
            <rFont val="Tahoma"/>
            <charset val="1"/>
          </rPr>
          <t>3451 по данным Росстата</t>
        </r>
      </text>
    </comment>
    <comment ref="B8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H10" authorId="0" shapeId="0">
      <text>
        <r>
          <rPr>
            <sz val="9"/>
            <color indexed="81"/>
            <rFont val="Tahoma"/>
            <family val="2"/>
            <charset val="204"/>
          </rPr>
          <t>2713 по данным Росстата</t>
        </r>
      </text>
    </comment>
    <comment ref="HC10" authorId="0" shapeId="0">
      <text>
        <r>
          <rPr>
            <sz val="9"/>
            <color indexed="81"/>
            <rFont val="Tahoma"/>
            <family val="2"/>
            <charset val="204"/>
          </rPr>
          <t>Шаг принят 06.04.2020</t>
        </r>
      </text>
    </comment>
    <comment ref="AH11" authorId="0" shapeId="0">
      <text>
        <r>
          <rPr>
            <sz val="9"/>
            <color indexed="81"/>
            <rFont val="Tahoma"/>
            <family val="2"/>
            <charset val="204"/>
          </rPr>
          <t>2224 по данным Росстата</t>
        </r>
      </text>
    </comment>
    <comment ref="B13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H14" authorId="0" shapeId="0">
      <text>
        <r>
          <rPr>
            <sz val="9"/>
            <color indexed="81"/>
            <rFont val="Tahoma"/>
            <family val="2"/>
            <charset val="204"/>
          </rPr>
          <t>2817 по данным Росстата</t>
        </r>
      </text>
    </comment>
    <comment ref="AH16" authorId="0" shapeId="0">
      <text>
        <r>
          <rPr>
            <sz val="9"/>
            <color indexed="81"/>
            <rFont val="Tahoma"/>
            <family val="2"/>
            <charset val="204"/>
          </rPr>
          <t>8210 по данным Росстата</t>
        </r>
      </text>
    </comment>
    <comment ref="AH17" authorId="0" shapeId="0">
      <text>
        <r>
          <rPr>
            <sz val="9"/>
            <color indexed="81"/>
            <rFont val="Tahoma"/>
            <family val="2"/>
            <charset val="204"/>
          </rPr>
          <t>2276 по данным Росстата</t>
        </r>
      </text>
    </comment>
    <comment ref="AF18" authorId="0" shapeId="0">
      <text>
        <r>
          <rPr>
            <sz val="9"/>
            <color indexed="81"/>
            <rFont val="Tahoma"/>
            <family val="2"/>
            <charset val="204"/>
          </rPr>
          <t>раньше было 5200.
Численность согласована с Минобразованием НСО</t>
        </r>
      </text>
    </comment>
    <comment ref="AH18" authorId="0" shapeId="0">
      <text>
        <r>
          <rPr>
            <sz val="9"/>
            <color indexed="81"/>
            <rFont val="Tahoma"/>
            <family val="2"/>
            <charset val="204"/>
          </rPr>
          <t xml:space="preserve">5261 данные по Ростата.
Муниципалитет убрал 18 летних детей </t>
        </r>
      </text>
    </comment>
    <comment ref="B20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H21" authorId="0" shapeId="0">
      <text>
        <r>
          <rPr>
            <sz val="9"/>
            <color indexed="81"/>
            <rFont val="Tahoma"/>
            <family val="2"/>
            <charset val="204"/>
          </rPr>
          <t>1796 по данным Росстата</t>
        </r>
      </text>
    </comment>
    <comment ref="AH27" authorId="0" shapeId="0">
      <text>
        <r>
          <rPr>
            <sz val="9"/>
            <color indexed="81"/>
            <rFont val="Tahoma"/>
            <family val="2"/>
            <charset val="204"/>
          </rPr>
          <t>1560 по данным Росстата</t>
        </r>
      </text>
    </comment>
    <comment ref="AH28" authorId="0" shapeId="0">
      <text>
        <r>
          <rPr>
            <sz val="9"/>
            <color indexed="81"/>
            <rFont val="Tahoma"/>
            <charset val="1"/>
          </rPr>
          <t>5993 по данным Росстата</t>
        </r>
      </text>
    </comment>
    <comment ref="AH29" authorId="0" shapeId="0">
      <text>
        <r>
          <rPr>
            <sz val="9"/>
            <color indexed="81"/>
            <rFont val="Tahoma"/>
            <family val="2"/>
            <charset val="204"/>
          </rPr>
          <t>7114 по данным Росстата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B10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2ой шаг находится на рассмотрении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2ой шаг находится на рассмотрении</t>
        </r>
      </text>
    </comment>
    <comment ref="B23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04"/>
          </rPr>
          <t xml:space="preserve">2ой шаг находится на рассмотрении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  <charset val="204"/>
          </rPr>
          <t>2ой шаг находится на рассмотрении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8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A10" authorId="0" shapeId="0">
      <text>
        <r>
          <rPr>
            <sz val="9"/>
            <color indexed="81"/>
            <rFont val="Tahoma"/>
            <family val="2"/>
            <charset val="204"/>
          </rPr>
          <t>Шаг принят 06.04.2020</t>
        </r>
      </text>
    </comment>
    <comment ref="B13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F18" authorId="0" shapeId="0">
      <text>
        <r>
          <rPr>
            <sz val="9"/>
            <color indexed="81"/>
            <rFont val="Tahoma"/>
            <family val="2"/>
            <charset val="204"/>
          </rPr>
          <t>раньше было 5200.
Численность согласована с Минобразованием НСО</t>
        </r>
      </text>
    </comment>
    <comment ref="B20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8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A10" authorId="0" shapeId="0">
      <text>
        <r>
          <rPr>
            <sz val="9"/>
            <color indexed="81"/>
            <rFont val="Tahoma"/>
            <family val="2"/>
            <charset val="204"/>
          </rPr>
          <t>Шаг принят 06.04.2020</t>
        </r>
      </text>
    </comment>
    <comment ref="B13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F18" authorId="0" shapeId="0">
      <text>
        <r>
          <rPr>
            <sz val="9"/>
            <color indexed="81"/>
            <rFont val="Tahoma"/>
            <family val="2"/>
            <charset val="204"/>
          </rPr>
          <t>раньше было 5200.
Численность согласована с Минобразованием НСО</t>
        </r>
      </text>
    </comment>
    <comment ref="B20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8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A10" authorId="0" shapeId="0">
      <text>
        <r>
          <rPr>
            <sz val="9"/>
            <color indexed="81"/>
            <rFont val="Tahoma"/>
            <family val="2"/>
            <charset val="204"/>
          </rPr>
          <t>Шаг принят 06.04.2020</t>
        </r>
      </text>
    </comment>
    <comment ref="B13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F18" authorId="0" shapeId="0">
      <text>
        <r>
          <rPr>
            <sz val="9"/>
            <color indexed="81"/>
            <rFont val="Tahoma"/>
            <family val="2"/>
            <charset val="204"/>
          </rPr>
          <t>раньше было 5200.
Численность согласована с Минобразованием НСО</t>
        </r>
      </text>
    </comment>
    <comment ref="B20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8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I10" authorId="0" shapeId="0">
      <text>
        <r>
          <rPr>
            <sz val="9"/>
            <color indexed="81"/>
            <rFont val="Tahoma"/>
            <family val="2"/>
            <charset val="204"/>
          </rPr>
          <t>Шаг принят 06.04.2020</t>
        </r>
      </text>
    </comment>
    <comment ref="B13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F18" authorId="0" shapeId="0">
      <text>
        <r>
          <rPr>
            <sz val="9"/>
            <color indexed="81"/>
            <rFont val="Tahoma"/>
            <family val="2"/>
            <charset val="204"/>
          </rPr>
          <t>раньше было 5200.
Численность согласована с Минобразованием НСО</t>
        </r>
      </text>
    </comment>
    <comment ref="B20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B8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DN10" authorId="0" shapeId="0">
      <text>
        <r>
          <rPr>
            <sz val="9"/>
            <color indexed="81"/>
            <rFont val="Tahoma"/>
            <family val="2"/>
            <charset val="204"/>
          </rPr>
          <t>Шаг принят 06.04.2020</t>
        </r>
      </text>
    </comment>
    <comment ref="B13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F18" authorId="0" shapeId="0">
      <text>
        <r>
          <rPr>
            <sz val="9"/>
            <color indexed="81"/>
            <rFont val="Tahoma"/>
            <family val="2"/>
            <charset val="204"/>
          </rPr>
          <t>раньше было 5200.
Численность согласована с Минобразованием НСО</t>
        </r>
      </text>
    </comment>
    <comment ref="B20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AH5" authorId="0" shapeId="0">
      <text>
        <r>
          <rPr>
            <sz val="9"/>
            <color indexed="81"/>
            <rFont val="Tahoma"/>
            <charset val="1"/>
          </rPr>
          <t>3451 по данным Росстата</t>
        </r>
      </text>
    </comment>
    <comment ref="B8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H10" authorId="0" shapeId="0">
      <text>
        <r>
          <rPr>
            <sz val="9"/>
            <color indexed="81"/>
            <rFont val="Tahoma"/>
            <family val="2"/>
            <charset val="204"/>
          </rPr>
          <t>2713 по данным Росстата</t>
        </r>
      </text>
    </comment>
    <comment ref="FO10" authorId="0" shapeId="0">
      <text>
        <r>
          <rPr>
            <sz val="9"/>
            <color indexed="81"/>
            <rFont val="Tahoma"/>
            <family val="2"/>
            <charset val="204"/>
          </rPr>
          <t>Шаг принят 06.04.2020</t>
        </r>
      </text>
    </comment>
    <comment ref="AH11" authorId="0" shapeId="0">
      <text>
        <r>
          <rPr>
            <sz val="9"/>
            <color indexed="81"/>
            <rFont val="Tahoma"/>
            <family val="2"/>
            <charset val="204"/>
          </rPr>
          <t>2224 по данным Росстата</t>
        </r>
      </text>
    </comment>
    <comment ref="B13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H14" authorId="0" shapeId="0">
      <text>
        <r>
          <rPr>
            <sz val="9"/>
            <color indexed="81"/>
            <rFont val="Tahoma"/>
            <family val="2"/>
            <charset val="204"/>
          </rPr>
          <t>2817 по данным Росстата</t>
        </r>
      </text>
    </comment>
    <comment ref="AH16" authorId="0" shapeId="0">
      <text>
        <r>
          <rPr>
            <sz val="9"/>
            <color indexed="81"/>
            <rFont val="Tahoma"/>
            <family val="2"/>
            <charset val="204"/>
          </rPr>
          <t>8210 по данным Росстата</t>
        </r>
      </text>
    </comment>
    <comment ref="AH17" authorId="0" shapeId="0">
      <text>
        <r>
          <rPr>
            <sz val="9"/>
            <color indexed="81"/>
            <rFont val="Tahoma"/>
            <family val="2"/>
            <charset val="204"/>
          </rPr>
          <t>2276 по данным Росстата</t>
        </r>
      </text>
    </comment>
    <comment ref="AF18" authorId="0" shapeId="0">
      <text>
        <r>
          <rPr>
            <sz val="9"/>
            <color indexed="81"/>
            <rFont val="Tahoma"/>
            <family val="2"/>
            <charset val="204"/>
          </rPr>
          <t>раньше было 5200.
Численность согласована с Минобразованием НСО</t>
        </r>
      </text>
    </comment>
    <comment ref="AH18" authorId="0" shapeId="0">
      <text>
        <r>
          <rPr>
            <sz val="9"/>
            <color indexed="81"/>
            <rFont val="Tahoma"/>
            <family val="2"/>
            <charset val="204"/>
          </rPr>
          <t xml:space="preserve">5261 данные по Ростата.
Муниципалитет убрал 18 летних детей </t>
        </r>
      </text>
    </comment>
    <comment ref="B20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H21" authorId="0" shapeId="0">
      <text>
        <r>
          <rPr>
            <sz val="9"/>
            <color indexed="81"/>
            <rFont val="Tahoma"/>
            <family val="2"/>
            <charset val="204"/>
          </rPr>
          <t>1796 по данным Росстата</t>
        </r>
      </text>
    </comment>
    <comment ref="AH27" authorId="0" shapeId="0">
      <text>
        <r>
          <rPr>
            <sz val="9"/>
            <color indexed="81"/>
            <rFont val="Tahoma"/>
            <family val="2"/>
            <charset val="204"/>
          </rPr>
          <t>1560 по данным Росстата</t>
        </r>
      </text>
    </comment>
    <comment ref="AH28" authorId="0" shapeId="0">
      <text>
        <r>
          <rPr>
            <sz val="9"/>
            <color indexed="81"/>
            <rFont val="Tahoma"/>
            <charset val="1"/>
          </rPr>
          <t>5993 по данным Росстата</t>
        </r>
      </text>
    </comment>
    <comment ref="AH29" authorId="0" shapeId="0">
      <text>
        <r>
          <rPr>
            <sz val="9"/>
            <color indexed="81"/>
            <rFont val="Tahoma"/>
            <family val="2"/>
            <charset val="204"/>
          </rPr>
          <t>7114 по данным Росстата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AH5" authorId="0" shapeId="0">
      <text>
        <r>
          <rPr>
            <sz val="9"/>
            <color indexed="81"/>
            <rFont val="Tahoma"/>
            <charset val="1"/>
          </rPr>
          <t>3451 по данным Росстата</t>
        </r>
      </text>
    </comment>
    <comment ref="B8" authorId="0" shapeId="0">
      <text>
        <r>
          <rPr>
            <b/>
            <sz val="10"/>
            <color indexed="81"/>
            <rFont val="Tahoma"/>
            <family val="2"/>
            <charset val="204"/>
          </rPr>
          <t>ДООЦ им.Бороздина ранее не учитывался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H10" authorId="0" shapeId="0">
      <text>
        <r>
          <rPr>
            <sz val="9"/>
            <color indexed="81"/>
            <rFont val="Tahoma"/>
            <family val="2"/>
            <charset val="204"/>
          </rPr>
          <t>2713 по данным Росстата</t>
        </r>
      </text>
    </comment>
    <comment ref="GR10" authorId="0" shapeId="0">
      <text>
        <r>
          <rPr>
            <sz val="9"/>
            <color indexed="81"/>
            <rFont val="Tahoma"/>
            <family val="2"/>
            <charset val="204"/>
          </rPr>
          <t>Шаг принят 06.04.2020</t>
        </r>
      </text>
    </comment>
    <comment ref="AH11" authorId="0" shapeId="0">
      <text>
        <r>
          <rPr>
            <sz val="9"/>
            <color indexed="81"/>
            <rFont val="Tahoma"/>
            <family val="2"/>
            <charset val="204"/>
          </rPr>
          <t>2224 по данным Росстата</t>
        </r>
      </text>
    </comment>
    <comment ref="B13" authorId="0" shapeId="0">
      <text>
        <r>
          <rPr>
            <b/>
            <sz val="10"/>
            <color indexed="81"/>
            <rFont val="Tahoma"/>
            <family val="2"/>
            <charset val="204"/>
          </rPr>
          <t>ДЮСШ из спорта в образование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H14" authorId="0" shapeId="0">
      <text>
        <r>
          <rPr>
            <sz val="9"/>
            <color indexed="81"/>
            <rFont val="Tahoma"/>
            <family val="2"/>
            <charset val="204"/>
          </rPr>
          <t>2817 по данным Росстата</t>
        </r>
      </text>
    </comment>
    <comment ref="AH16" authorId="0" shapeId="0">
      <text>
        <r>
          <rPr>
            <sz val="9"/>
            <color indexed="81"/>
            <rFont val="Tahoma"/>
            <family val="2"/>
            <charset val="204"/>
          </rPr>
          <t>8210 по данным Росстата</t>
        </r>
      </text>
    </comment>
    <comment ref="AH17" authorId="0" shapeId="0">
      <text>
        <r>
          <rPr>
            <sz val="9"/>
            <color indexed="81"/>
            <rFont val="Tahoma"/>
            <family val="2"/>
            <charset val="204"/>
          </rPr>
          <t>2276 по данным Росстата</t>
        </r>
      </text>
    </comment>
    <comment ref="AF18" authorId="0" shapeId="0">
      <text>
        <r>
          <rPr>
            <sz val="9"/>
            <color indexed="81"/>
            <rFont val="Tahoma"/>
            <family val="2"/>
            <charset val="204"/>
          </rPr>
          <t>раньше было 5200.
Численность согласована с Минобразованием НСО</t>
        </r>
      </text>
    </comment>
    <comment ref="AH18" authorId="0" shapeId="0">
      <text>
        <r>
          <rPr>
            <sz val="9"/>
            <color indexed="81"/>
            <rFont val="Tahoma"/>
            <family val="2"/>
            <charset val="204"/>
          </rPr>
          <t xml:space="preserve">5261 данные по Ростата.
Муниципалитет убрал 18 летних детей </t>
        </r>
      </text>
    </comment>
    <comment ref="B20" authorId="0" shapeId="0">
      <text>
        <r>
          <rPr>
            <b/>
            <sz val="10"/>
            <color indexed="81"/>
            <rFont val="Tahoma"/>
            <family val="2"/>
            <charset val="204"/>
          </rPr>
          <t>Новая ДЮСШ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H21" authorId="0" shapeId="0">
      <text>
        <r>
          <rPr>
            <sz val="9"/>
            <color indexed="81"/>
            <rFont val="Tahoma"/>
            <family val="2"/>
            <charset val="204"/>
          </rPr>
          <t>1796 по данным Росстата</t>
        </r>
      </text>
    </comment>
    <comment ref="AH27" authorId="0" shapeId="0">
      <text>
        <r>
          <rPr>
            <sz val="9"/>
            <color indexed="81"/>
            <rFont val="Tahoma"/>
            <family val="2"/>
            <charset val="204"/>
          </rPr>
          <t>1560 по данным Росстата</t>
        </r>
      </text>
    </comment>
    <comment ref="AH28" authorId="0" shapeId="0">
      <text>
        <r>
          <rPr>
            <sz val="9"/>
            <color indexed="81"/>
            <rFont val="Tahoma"/>
            <charset val="1"/>
          </rPr>
          <t>5993 по данным Росстата</t>
        </r>
      </text>
    </comment>
    <comment ref="AH29" authorId="0" shapeId="0">
      <text>
        <r>
          <rPr>
            <sz val="9"/>
            <color indexed="81"/>
            <rFont val="Tahoma"/>
            <family val="2"/>
            <charset val="204"/>
          </rPr>
          <t>7114 по данным Росстата</t>
        </r>
      </text>
    </comment>
  </commentList>
</comments>
</file>

<file path=xl/sharedStrings.xml><?xml version="1.0" encoding="utf-8"?>
<sst xmlns="http://schemas.openxmlformats.org/spreadsheetml/2006/main" count="1589" uniqueCount="332">
  <si>
    <t>Муниципальный район/городской округ НСО</t>
  </si>
  <si>
    <t>Число учрежде-ний ДОД</t>
  </si>
  <si>
    <t>Количество ОУ, зарегистрированных в Навигаторе на 12.05.</t>
  </si>
  <si>
    <t>Численность занимающихся (данные НИМРО на февраль 2020)</t>
  </si>
  <si>
    <t>Количество ОУ, зарегистрированных в Навигаторе на 19.05.</t>
  </si>
  <si>
    <t>Количество ОУ, зарегистрированных в Навигаторе на 27.05.</t>
  </si>
  <si>
    <t>Количество ОУ, зарегистрированных в Навигаторе на 10.06.</t>
  </si>
  <si>
    <t>Количество ОУ, зарегистрированных в Навигаторе на 21.06.</t>
  </si>
  <si>
    <t>Прирост ОУ с 10.06.-21.06. (количество)</t>
  </si>
  <si>
    <t>Численность детей в возрасте от 5 до 18 лет, проживающих на территории на 2018 год</t>
  </si>
  <si>
    <t>Данные из Навигатора на 08.04.2020</t>
  </si>
  <si>
    <t>Количество детей зарегистрированных в Навигаторе на 27.04.2020</t>
  </si>
  <si>
    <t>Количество детей зарегистрированных в Навигаторе на 12.05.2020</t>
  </si>
  <si>
    <t>Прирост зарегистрированных детей с 08.04.-27.04. (количество)</t>
  </si>
  <si>
    <t>Количество детей зарегистрированных в Навигаторе на 19.05.2020</t>
  </si>
  <si>
    <t>Численность детей в возрасте от 5 до 18 лет, проживающих на территории за 2019 год</t>
  </si>
  <si>
    <t>Количество детей зарегистрированных в Навигаторе на 27.05.2020</t>
  </si>
  <si>
    <t>Количество детей зарегистрированных в Навигаторе на 10.06.2020</t>
  </si>
  <si>
    <t>Количество детей зарегистрированных в Навигаторе на 21.06.2020</t>
  </si>
  <si>
    <t>Прирост зарегистрированных детей с 10.06.-21.06. (количество)</t>
  </si>
  <si>
    <t>Прирост зарегистрированных детей с 10.06.-21.06.. (%)</t>
  </si>
  <si>
    <t>Количество выданных сертификатов дополнительного образования со статусом учёта на 10.06.2020</t>
  </si>
  <si>
    <t xml:space="preserve">Численность детей в возрасте от 5 до 18 лет, проживающих на территории </t>
  </si>
  <si>
    <t xml:space="preserve">Общее количество  сертификатов </t>
  </si>
  <si>
    <t xml:space="preserve">Численность детей в возрасте от 5 до 18 лет, проживающих на территории (данные на 2020) </t>
  </si>
  <si>
    <t>Количество выданных сертификатов дополнительного образования (статус учёта) на 18.11.2020</t>
  </si>
  <si>
    <t>Количество выданных сертификатов дополнительного образования (статус учёта) на 27.11.2020</t>
  </si>
  <si>
    <t>Процент детей получивших сертификат учёта к численности детей, проживающих на территории на 2018 г.</t>
  </si>
  <si>
    <t>Процент детей получивших сертификат учёта к численности детей, проживающих на территории на 2019 г.</t>
  </si>
  <si>
    <t>Количество выданных сертификатов дополнительного образования (статус учёта) на 08.12.2020</t>
  </si>
  <si>
    <t>Количество выданных сертификатов дополнительного образования (статус учёта) на 11.12.2020</t>
  </si>
  <si>
    <t>Количество выданных сертификатов дополнительного образования (статус учёта) на 18.12.2020</t>
  </si>
  <si>
    <t>Количество выданных сертификатов дополнительного образования (статус учёта) на 25.12.2020</t>
  </si>
  <si>
    <t>Количество выданных сертификатов дополнительного образования (статус учёта) на 29.12.2020</t>
  </si>
  <si>
    <t>Количество выданных сертификатов дополнительного образования (статус учёта) на 15.01.2021</t>
  </si>
  <si>
    <t>Количество выданных сертификатов учёта на 04.03.2021</t>
  </si>
  <si>
    <t>Количество выданных сертификатов учёта на 11.03.2021</t>
  </si>
  <si>
    <t>Количество выданных сертификатов учёта на 18.03.2021</t>
  </si>
  <si>
    <t>Количество выданных сертификатов учёта на 25.03.2021</t>
  </si>
  <si>
    <t>Количество выданных сертификатов учёта на 01.04.2021</t>
  </si>
  <si>
    <t>Количество выданных сертификатов учёта на 08.04.2021</t>
  </si>
  <si>
    <t>Количество выданных сертификатов учёта на 15.04.2021</t>
  </si>
  <si>
    <t>Количество выданных сертификатов учёта на 19.04.2021</t>
  </si>
  <si>
    <t>Количество выданных сертификатов учёта на 26.04.2021</t>
  </si>
  <si>
    <t>Количество выданных сертификатов учёта на 30.04.2021</t>
  </si>
  <si>
    <t>Количество выданных сертификатов учёта на 13.05.2021</t>
  </si>
  <si>
    <t>Количество выданных сертификатов учёта на 20.05.2021</t>
  </si>
  <si>
    <t>Количество выданных сертификатов учёта на 27.05.2021</t>
  </si>
  <si>
    <t>Количество выданных сертификатов учёта на 01.07.2021</t>
  </si>
  <si>
    <t>Процент детей, получивших сертификаты учёта, к численности детей, проживающих на территории (данные 2020 г.) на 04.03.2021</t>
  </si>
  <si>
    <t>Количество выданных сертификатов дополнительного образования со статусом финансирования (с номиналом) на 18.11.2020</t>
  </si>
  <si>
    <t>Количество выданных сертификатов дополнительного образования со статусом финансирования (с номиналом) на 27.11.2020</t>
  </si>
  <si>
    <t>Количество выданных сертификатов дополнительного образования со статусом финансирования (с номиналом) в 2020 г.</t>
  </si>
  <si>
    <t>Процент детей, получивших сертификаты учёта, к численности детей, проживающих на территории (данные 2020 г.) на 11.03.2021</t>
  </si>
  <si>
    <t>Процент детей, получивших сертификаты учёта, к численности детей, проживающих на территории (данные 2020 г.) на 18.03.2021</t>
  </si>
  <si>
    <t>Процент детей, получивших сертификаты учёта, к численности детей, проживающих на территории (данные 2020 г.) на 25.03.2021</t>
  </si>
  <si>
    <t>Процент детей, получивших сертификаты учёта, к численности детей, проживающих на территории (данные 2020 г.) на 01.04.2021</t>
  </si>
  <si>
    <t>Процент детей, получивших сертификаты учёта, к численности детей, проживающих на территории (данные 2020 г.) на 08.04.2021</t>
  </si>
  <si>
    <t>% детей, получивших сертификаты учёта, к численности детей на 15.04.2021</t>
  </si>
  <si>
    <t>% детей, получивших сертификаты учёта, к численности детей на 19.04.2021</t>
  </si>
  <si>
    <t>% детей, получивших сертификаты учёта, к численности детей на 26.04.2021</t>
  </si>
  <si>
    <t>% детей, получивших сертификаты учёта, к численности детей на 30.04.2021</t>
  </si>
  <si>
    <t>% детей, получивших сертификаты учёта, к численности детей на 13.05.2021</t>
  </si>
  <si>
    <t>% детей, получивших сертификаты учёта, к численности детей на 20.05.2021</t>
  </si>
  <si>
    <t>% детей, получивших сертификаты учёта, к численности детей на 27.05.2021</t>
  </si>
  <si>
    <t>% детей, получивших сертификаты учёта, к численности детей на 01.07.2021</t>
  </si>
  <si>
    <r>
      <t>Номинал сертификата на 2021 г., руб. (</t>
    </r>
    <r>
      <rPr>
        <b/>
        <u/>
        <sz val="10"/>
        <rFont val="Times New Roman"/>
        <family val="1"/>
        <charset val="204"/>
      </rPr>
      <t>у пилотов 21-22 номинал указан за полугодие</t>
    </r>
    <r>
      <rPr>
        <b/>
        <sz val="10"/>
        <rFont val="Times New Roman"/>
        <family val="1"/>
        <charset val="204"/>
      </rPr>
      <t>)</t>
    </r>
  </si>
  <si>
    <t>Охват сертификатами с номиналом (из шага №1 ДК)</t>
  </si>
  <si>
    <t>Количество выданных сертификатов дополнительного образования со статусом финансирования (с номиналом) на 04.03.2021</t>
  </si>
  <si>
    <t>Количество выданных сертификатов дополнительного образования со статусом финансирования (с номиналом) на 11.03.2021</t>
  </si>
  <si>
    <t>Количество выданных сертификатов дополнительного образования со статусом финансирования (с номиналом) на 18.03.2021</t>
  </si>
  <si>
    <t>Количество выданных сертификатов дополнительного образования со статусом финансирования (с номиналом) на 25.03.2021</t>
  </si>
  <si>
    <t>Количество выданных сертификатов дополнительного образования со статусом финансирования (с номиналом) на 01.04.2021</t>
  </si>
  <si>
    <t>Количество выданных сертификатов дополнительного образования со статусом финансирования (с номиналом) на 08.04.2021</t>
  </si>
  <si>
    <t>Количество выданных сертификатов ДО с номиналом на 15.04.2021</t>
  </si>
  <si>
    <t>Количество выданных сертификатов ДО с номиналом на 19.04.2021</t>
  </si>
  <si>
    <t>Количество выданных сертификатов ДО с номиналом на 26.04.2021</t>
  </si>
  <si>
    <t>Количество выданных сертификатов ДО с номиналом на 30.04.2021</t>
  </si>
  <si>
    <t>Количество выданных сертификатов ДО с номиналом на 13.05.2021</t>
  </si>
  <si>
    <t>Количество выданных сертификатов ДО с номиналом на 20.05.2021</t>
  </si>
  <si>
    <t>Количество выданных сертификатов ДО с номиналом на 27.05.2021</t>
  </si>
  <si>
    <t>Количество выданных сертификатов ДО с номиналом на 01.07.2021</t>
  </si>
  <si>
    <t>Процент детей, получивших сертификаты с номиналом, к численности детей, проживающих на территории (данные 2020 г.) на 04.03.2021</t>
  </si>
  <si>
    <t>Количество детей с сертификатом дополнительного образования (в том числе с номиналом) с заявками в статусе "Подтверждена" и "Обучается" на 18.11.2020</t>
  </si>
  <si>
    <t>Количество детей с сертификатом дополнительного образования (в том числе с номиналом) с заявками в статусе "Подтверждена" и "Обучается" на 27.11.2020</t>
  </si>
  <si>
    <t>Количество детей с заявками в статусе "Подтверждена" и "Обучается"</t>
  </si>
  <si>
    <t>Количество детей  с заявками в статусе "Подтверждена" и "Обучается" на 07.12.2020</t>
  </si>
  <si>
    <t>Количество детей  с заявками в статусе "Подтверждена" и "Обучается" на 11.12.2020</t>
  </si>
  <si>
    <t>Количество детей  с заявками в статусе "Подтверждена" и "Обучается" на 18.12.2020</t>
  </si>
  <si>
    <t>Количество детей  с заявками в статусе "Подтверждена" и "Обучается" на 25.12.2020</t>
  </si>
  <si>
    <t>Количество детей  с заявками в статусе "Подтверждена" и "Обучается" на 29.12.2020</t>
  </si>
  <si>
    <t>Количество детей  с заявками в статусе "Подтверждена" и "Обучается" на 15.01.2021</t>
  </si>
  <si>
    <t>Процент детей, получивших сертификаты с номиналом, к численности детей, проживающих на территории (данные 2020 г.) на 11.03.2021</t>
  </si>
  <si>
    <t>Процент детей, получивших сертификаты с номиналом, к численности детей, проживающих на территории (данные 2020 г.) на 18.03.2021</t>
  </si>
  <si>
    <t>Процент детей, получивших сертификаты с номиналом, к численности детей, проживающих на территории (данные 2020 г.) на 25.03.2021</t>
  </si>
  <si>
    <t>Процент детей, получивших сертификаты с номиналом, к численности детей, проживающих на территории (данные 2020 г.) на 01.04.2021</t>
  </si>
  <si>
    <t>Процент детей, получивших сертификаты с номиналом, к численности детей, проживающих на территории (данные 2020 г.) на 08.04.2021</t>
  </si>
  <si>
    <t>% детей, получивших сертификаты с номиналом, к численности детей на 15.04.2021</t>
  </si>
  <si>
    <t>% детей, получивших сертификаты с номиналом, к численности детей на 19.04.2021</t>
  </si>
  <si>
    <t>% детей, получивших сертификаты с номиналом, к численности детей на 26.04.2021</t>
  </si>
  <si>
    <t>% детей, получивших сертификаты с номиналом, к численности детей на 30.04.2021</t>
  </si>
  <si>
    <t>% детей, получивших сертификаты с номиналом, к численности детей на 13.05.2021</t>
  </si>
  <si>
    <t>% детей, получивших сертификаты с номиналом, к численности детей на 20.05.2021</t>
  </si>
  <si>
    <t>% детей, получивших сертификаты с номиналом, к численности детей на 27.05.2021</t>
  </si>
  <si>
    <t>% детей, получивших сертификаты с номиналом, к численности детей на 01.07.2021</t>
  </si>
  <si>
    <t>Количество выданных сертификатов дополнительного образования (учёт+номинал) на 04.03.2021</t>
  </si>
  <si>
    <t>Количество выданных сертификатов дополнительного образования (учёт+номинал) на 11.03.2021</t>
  </si>
  <si>
    <t>Количество выданных сертификатов дополнительного образования (учёт+номинал) на 18.03.2021</t>
  </si>
  <si>
    <t>Количество выданных сертификатов дополнительного образования (учёт+номинал) на 25.03.2021</t>
  </si>
  <si>
    <t>Количество выданных сертификатов дополнительного образования (учёт+номинал) на 01.04.2021</t>
  </si>
  <si>
    <t>Количество выданных сертификатов дополнительного образования (учёт+номинал) на 08.04.2021</t>
  </si>
  <si>
    <t>Кол-во выданных сертификатов ДО (учёт+номинал) на 15.04.2021</t>
  </si>
  <si>
    <t>Кол-во выданных сертификатов ДО (учёт+номинал) на 19.04.2021</t>
  </si>
  <si>
    <t>Кол-во выданных сертификатов ДО (учёт+номинал) на 26.04.2021</t>
  </si>
  <si>
    <t>Кол-во выданных сертификатов ДО (учёт+номинал) на 30.04.2021</t>
  </si>
  <si>
    <t>Кол-во выданных сертификатов ДО (учёт+номинал) на 13.05.2021</t>
  </si>
  <si>
    <t>Кол-во выданных сертификатов ДО (учёт+номинал) на 20.05.2021</t>
  </si>
  <si>
    <t>Кол-во выданных сертификатов ДО (учёт+номинал) на 27.05.2021</t>
  </si>
  <si>
    <t>Кол-во выданных сертификатов ДО (учёт+номинал) на 01.07.2021</t>
  </si>
  <si>
    <t>Процент детей, получивших сертификаты дополнительного образования (учёт+номинал), к численности детей, проживающих на территории (данные 2020 г.) на 04.03.2021</t>
  </si>
  <si>
    <t>Процент детей, получивших сертификаты дополнительного образования (учёт+номинал), к численности детей, проживающих на территории (данные 2020 г.) на 11.03.2021</t>
  </si>
  <si>
    <t>Процент детей, получивших сертификаты дополнительного образования (учёт+номинал), к численности детей, проживающих на территории (данные 2020 г.) на 18.03.2021</t>
  </si>
  <si>
    <t>Процент детей, получивших сертификаты дополнительного образования (учёт+номинал), к численности детей, проживающих на территории (данные 2020 г.) на 25.03.2021</t>
  </si>
  <si>
    <t>Процент детей, получивших сертификаты дополнительного образования (учёт+номинал), к численности детей, проживающих на территории (данные 2020 г.) на 01.04.2021</t>
  </si>
  <si>
    <t>Процент детей, получивших сертификаты дополнительного образования (учёт+номинал), к численности детей, проживающих на территории (данные 2020 г.) на 08.04.2021</t>
  </si>
  <si>
    <t>% детей, получивших сертификаты ДО (учёт+номинал), к численности детей на 15.04.2021</t>
  </si>
  <si>
    <t>% детей, получивших сертификаты ДО (учёт+номинал), к численности детей на 19.04.2021</t>
  </si>
  <si>
    <t>% детей, получивших сертификаты ДО (учёт+номинал), к численности детей на 26.04.2021</t>
  </si>
  <si>
    <t>% детей, получивших сертификаты ДО (учёт+номинал), к численности детей на 30.04.2021</t>
  </si>
  <si>
    <t>% детей, получивших сертификаты ДО (учёт+номинал), к численности детей на 13.05.2021</t>
  </si>
  <si>
    <t>% детей, получивших сертификаты ДО (учёт+номинал), к численности детей на 20.05.2021</t>
  </si>
  <si>
    <t>% детей, получивших сертификаты ДО (учёт+номинал), к численности детей на 27.05.2021</t>
  </si>
  <si>
    <t>% детей, получивших сертификаты ДО (учёт+номинал), к численности детей на 01.07.2021</t>
  </si>
  <si>
    <t>Количество "уникальных" детей с заявками в статусе "Подтверждена" и "Обучается" на 04.03.2021</t>
  </si>
  <si>
    <t>Процент детей, получивших сертификаты, к численности детей, проживающих на территории на 18.11.2020</t>
  </si>
  <si>
    <t>Процент детей, получивших сертификаты, к численности детей, проживающих на территории на 27.11.2020</t>
  </si>
  <si>
    <t>Процент детей, получивших сертификаты, к численности детей, проживающих на территории на 08.12.2020</t>
  </si>
  <si>
    <t>Процент детей, получивших сертификаты, к численности детей, проживающих на территории на 11.12.2020</t>
  </si>
  <si>
    <t>Процент детей, получивших сертификаты, к численности детей, проживающих на территории на 18.12.2020</t>
  </si>
  <si>
    <t>Процент детей, получивших сертификаты, к численности детей, проживающих на территории на 25.12.2020</t>
  </si>
  <si>
    <t>Процент детей, получивших сертификаты, к численности детей, проживающих на территории на 29.12.2020</t>
  </si>
  <si>
    <t>Процент детей, получивших сертификаты, к численности детей, проживающих на территории (данные 2020 г.) на 15.01.2021</t>
  </si>
  <si>
    <t>Процент детей, записавшихся на программу ДО с использованием сертификата, к численности детей, проживающих на территории (статус заявки "Подтверждена" и "Обучается") на 18.11.2020</t>
  </si>
  <si>
    <t>Процент детей, записавшихся на программу ДО с использованием сертификата, к численности детей, проживающих на территории (статус заявки "Подтверждена" и "Обучается") на 27.11.2020</t>
  </si>
  <si>
    <t>Количество программ, переводимых на ПФ ДОД согласно шагу №2</t>
  </si>
  <si>
    <t>Количество программ прошедших экспертизу в рамках ПФ ДОД</t>
  </si>
  <si>
    <t>% выполнения шагов дорожной карты ПФ ДОД (шаги 1, 9, 10, 18 и 20 не учитываются)</t>
  </si>
  <si>
    <t>Процент детей, записавшихся на программу ДО к численности детей, проживающих на территории (статус заявки "Подтверждена" и "Обучается") на 07.12.2020</t>
  </si>
  <si>
    <t>Процент детей, записавшихся на программу ДО к численности детей, проживающих на территории (статус заявки "Подтверждена" и "Обучается") на 11.12.2020</t>
  </si>
  <si>
    <t>Процент детей, записавшихся на программу ДО к численности детей, проживающих на территории (статус заявки "Подтверждена" и "Обучается") на 18.12.2020</t>
  </si>
  <si>
    <t>Процент детей, записавшихся на программу ДО к численности детей, проживающих на территории (статус заявки "Подтверждена" и "Обучается") на 25.12.2020</t>
  </si>
  <si>
    <t>Процент детей, записавшихся на программу ДО к численности детей, проживающих на территории (статус заявки "Подтверждена" и "Обучается") на 29.12.2020</t>
  </si>
  <si>
    <t>Количество "уникальных" детей  с заявками в статусе "Подтверждена" и "Обучается" на 11.03.2021</t>
  </si>
  <si>
    <t>Количество "уникальных" детей  с заявками в статусе "Подтверждена" и "Обучается" на 18.03.2021</t>
  </si>
  <si>
    <t>Количество "уникальных" детей  с заявками в статусе "Подтверждена" и "Обучается" на 25.03.2021</t>
  </si>
  <si>
    <t>Количество "уникальных" детей  с заявками в статусе "Подтверждена" и "Обучается" на 05.04.2021</t>
  </si>
  <si>
    <t>Количество "уникальных" детей  с заявками в статусе "Подтверждена" и "Обучается" на 08.04.2021</t>
  </si>
  <si>
    <t>Кол-во "уникальных" детей  с заявками в статусе "Подтверждена" и "Обучается" на 15.04.2021</t>
  </si>
  <si>
    <t>Кол-во "уникальных" детей  с заявками в статусе "Подтверждена" и "Обучается" на 19.04.2021</t>
  </si>
  <si>
    <t>Кол-во "уникальных" детей  с заявками в статусе "Подтверждена" и "Обучается" на 26.04.2021</t>
  </si>
  <si>
    <t>Кол-во "уникальных" детей  с заявками в статусе "Подтверждена" и "Обучается" на 30.04.2021</t>
  </si>
  <si>
    <t>Кол-во "уникальных" детей  с заявками в статусе "Подтверждена" и "Обучается" на 11.05.2021</t>
  </si>
  <si>
    <t>Кол-во "уникальных" детей с заявками в статусе "Подтверждена" и "Обучается" на 13.05.2021</t>
  </si>
  <si>
    <t>Кол-во "уникальных" детей с заявками в статусе "Подтверждена" и "Обучается" на 20.05.2021</t>
  </si>
  <si>
    <t>Кол-во "уникальных" детей с заявками в статусе "Подтверждена" и "Обучается" на 27.05.2021</t>
  </si>
  <si>
    <t>Кол-во "уникальных" детей с заявками в статусе "Подтверждена" и "Обучается" на 01.07.2021</t>
  </si>
  <si>
    <t>Процент детей, записавшихся на программу ДО к численности детей, проживающих на территории (статус заявки "Подтверждена" и "Обучается") на 04.03.2021</t>
  </si>
  <si>
    <t>Рассчитанный номинал сертификата на период с 01.09 по 31.12</t>
  </si>
  <si>
    <t>Допустимый охват сертификатом с номиналом, чел</t>
  </si>
  <si>
    <t>Процент детей, записавшихся на программу ДО к численности детей, проживающих на территории (статус заявки "Подтверждена" и "Обучается") на 11.03.2021</t>
  </si>
  <si>
    <t>Процент детей, записавшихся на программу ДО к численности детей, проживающих на территории (статус заявки "Подтверждена" и "Обучается") на 18.03.2021</t>
  </si>
  <si>
    <t>Процент детей, записавшихся на программу ДО к численности детей, проживающих на территории (статус заявки "Подтверждена" и "Обучается") на 25.03.2021</t>
  </si>
  <si>
    <t>Процент детей, записавшихся на программу ДО к численности детей, проживающих на территории (статус заявки "Подтверждена" и "Обучается") на 05.04.2021</t>
  </si>
  <si>
    <t>Процент детей, записавшихся на программу ДО к численности детей, проживающих на территории (статус заявки "Подтверждена" и "Обучается") на 08.04.2021</t>
  </si>
  <si>
    <t>% детей, записавшихся на программу ДО к численности детей  на 15.04.2021</t>
  </si>
  <si>
    <t>% детей, записавшихся на программу ДО к численности детей  на 19.04.2021</t>
  </si>
  <si>
    <t>% детей, записавшихся на программу ДО к численности детей  на 26.04.2021</t>
  </si>
  <si>
    <t>% детей, записавшихся на программу ДО к численности детей  на 30.04.2021</t>
  </si>
  <si>
    <t>% детей, записавшихся на программу ДО к численности детей  на 11.05.2021</t>
  </si>
  <si>
    <t>% детей, записавшихся на программу ДО к численности детей на 13.05.2021</t>
  </si>
  <si>
    <t>% детей, записавшихся на программу ДО к численности детей на 20.05.2021</t>
  </si>
  <si>
    <t>% детей, записавшихся на программу ДО к численности детей на 27.05.2021</t>
  </si>
  <si>
    <t>% детей, записавшихся на программу ДО к численности детей на 01.07.2021</t>
  </si>
  <si>
    <t>Дети, получившие сертификат ДО, но не вовлечённые в систему ДОД, %</t>
  </si>
  <si>
    <t>Количество выполненных шагов дорожной карты на Портале поддержки внедрения ПФ ДОД на 04.03.2021</t>
  </si>
  <si>
    <t>Количество выполненных шагов дорожной карты на Портале поддержки внедрения ПФ ДОД на 11.03.2021</t>
  </si>
  <si>
    <t>Количество выполненных шагов дорожной карты на Портале поддержки внедрения ПФ ДОД на 18.03.2021</t>
  </si>
  <si>
    <t>Количество выполненных шагов дорожной карты на Портале поддержки внедрения ПФ ДОД на 25.03.2021</t>
  </si>
  <si>
    <t>Количество выполненных шагов дорожной карты на Портале поддержки внедрения ПФ ДОД на 01.04.2021</t>
  </si>
  <si>
    <t>Количество выполненных шагов дорожной карты на Портале поддержки внедрения ПФ ДОД на 08.04.2021</t>
  </si>
  <si>
    <t>Кол-во выполненных шагов дорожной карты  на 15.04.2021</t>
  </si>
  <si>
    <t>Кол-во выполненных шагов дорожной карты  на 26.04.2021</t>
  </si>
  <si>
    <t>Кол-во выполненных шагов дорожной карты  на 30.04.2021</t>
  </si>
  <si>
    <t>Кол-во выполненных шагов дорожной карты на 13.05.2021</t>
  </si>
  <si>
    <t>Кол-во выполненных шагов дорожной карты на 20.05.2021</t>
  </si>
  <si>
    <t>Кол-во выполненных шагов дорожной карты на 27.05.2021</t>
  </si>
  <si>
    <t>Кол-во выполненных шагов дорожной карты на 01.07.2021</t>
  </si>
  <si>
    <t>% выполнения шагов дорожной карты (10 шагов - пилоты 20/21, 16 шагов - пилоты 21/22))</t>
  </si>
  <si>
    <t>Объём выданных сертификатов финансирования согласно расчётам</t>
  </si>
  <si>
    <t>Допустимый охват сертификатом с номиналом по расчётам,%</t>
  </si>
  <si>
    <t xml:space="preserve">Реальный охват сертификатом с номиналом (на основании выданных сертификатов с номиналом), % </t>
  </si>
  <si>
    <t>Общий объем денег заложенный в бюджете на сертификаты ПФ ДОД</t>
  </si>
  <si>
    <t>Объём денег по выданным сертификатам ПФ ДОД на 18.12.2020</t>
  </si>
  <si>
    <t>Объём заключенных договоров в рамках ПФ ДОД</t>
  </si>
  <si>
    <t xml:space="preserve">Стоимость программы  с 1.09 по 31.12  по расчётам </t>
  </si>
  <si>
    <t>Деньги на сертификатах по котороым не заключены договора ПФ</t>
  </si>
  <si>
    <t>Деньги, которые останутся на сертификатах ПФ после заключения всех договоров (прогноз неиспользуемого остатка ПФ) согласно расчётам)</t>
  </si>
  <si>
    <t>Реальный прогнозируемый остаток средств ПФ</t>
  </si>
  <si>
    <t>Количество мест в расчётах</t>
  </si>
  <si>
    <t>Реальное количество по заключённым договорам</t>
  </si>
  <si>
    <t>Процент зарегистрированных детей в Навигаторе к численности детей, проживающих на территории на 2018 г.</t>
  </si>
  <si>
    <t>Процент зарегистрированных детей в Навигаторе к численности детей, проживающих на территории на 2019 г.</t>
  </si>
  <si>
    <t>Количество выданных сертификатов финансирования, %</t>
  </si>
  <si>
    <t>Баганский р-н*</t>
  </si>
  <si>
    <t>Барабинский р-н*</t>
  </si>
  <si>
    <t>Болотнинский р-н*</t>
  </si>
  <si>
    <t>Венгеровский р-н*</t>
  </si>
  <si>
    <t>г.Бердск*</t>
  </si>
  <si>
    <t>г.Искитим*</t>
  </si>
  <si>
    <t>г.Новосибирск*</t>
  </si>
  <si>
    <r>
      <t xml:space="preserve">41 </t>
    </r>
    <r>
      <rPr>
        <sz val="11"/>
        <color rgb="FFFF0000"/>
        <rFont val="Times New Roman"/>
        <family val="1"/>
        <charset val="204"/>
      </rPr>
      <t>(+1)</t>
    </r>
  </si>
  <si>
    <t>г.Обь</t>
  </si>
  <si>
    <t>Доволенский р-н*</t>
  </si>
  <si>
    <t>Здвинский р-н</t>
  </si>
  <si>
    <t>Искитимский р-н*</t>
  </si>
  <si>
    <t>Карасукский р-н</t>
  </si>
  <si>
    <r>
      <t xml:space="preserve">3 </t>
    </r>
    <r>
      <rPr>
        <sz val="11"/>
        <color rgb="FFFF0000"/>
        <rFont val="Times New Roman"/>
        <family val="1"/>
        <charset val="204"/>
      </rPr>
      <t>(+1)</t>
    </r>
  </si>
  <si>
    <t>Каргатский р-н</t>
  </si>
  <si>
    <t>Колыванский р-н*</t>
  </si>
  <si>
    <t>Коченевский р-н*</t>
  </si>
  <si>
    <t>Кочковский р-н</t>
  </si>
  <si>
    <t>Краснозерский р-н</t>
  </si>
  <si>
    <t>Куйбышевский р-н*</t>
  </si>
  <si>
    <t>Купинский р-н</t>
  </si>
  <si>
    <r>
      <t xml:space="preserve">1 </t>
    </r>
    <r>
      <rPr>
        <sz val="11"/>
        <color rgb="FFFF0000"/>
        <rFont val="Times New Roman"/>
        <family val="1"/>
        <charset val="204"/>
      </rPr>
      <t>(+1)</t>
    </r>
  </si>
  <si>
    <t>Кыштовский р-н*</t>
  </si>
  <si>
    <t>Маслянинский р-н</t>
  </si>
  <si>
    <t>Мошковский р-н</t>
  </si>
  <si>
    <t>Новосибирский р-н*</t>
  </si>
  <si>
    <t>Ордынский р-н*</t>
  </si>
  <si>
    <t>р.п.Кольцово*</t>
  </si>
  <si>
    <t>Северный р-н*</t>
  </si>
  <si>
    <t>Сузунский р-н*</t>
  </si>
  <si>
    <t>Татарский р-н*</t>
  </si>
  <si>
    <t>Тогучинский р-н*</t>
  </si>
  <si>
    <t>Убинский р-н</t>
  </si>
  <si>
    <t>Усть-Таркский р-н</t>
  </si>
  <si>
    <t>Чановский р-н*</t>
  </si>
  <si>
    <t>Черепановский р-н*</t>
  </si>
  <si>
    <t>Чистоозерный р-н</t>
  </si>
  <si>
    <t>Чулымский р-н</t>
  </si>
  <si>
    <t>Всего</t>
  </si>
  <si>
    <t>* - пилотные муниципалитеты в рамках внедрения ПФ ДОД (2020-2021 г.)</t>
  </si>
  <si>
    <t xml:space="preserve">Численность детей в возрасте от 5 до 18 лет, проживающих на территории 2020 </t>
  </si>
  <si>
    <t>Номинал сертификата на 2021 г., руб.</t>
  </si>
  <si>
    <t>Дети, получившие сертификат дополнительного образования, но не вовлечённые в систему ДОД, %</t>
  </si>
  <si>
    <t>Процент выполнения шагов дорожной карты на Портале поддержки внедрения ПФ ДОД (10 шагов - пилоты 20/21, 15 шагов - пилоты 21/22))</t>
  </si>
  <si>
    <t>Количество выданных сертификатов дополнительного образования со статусом учёта на 25.09.2020</t>
  </si>
  <si>
    <t>Количество зарегистрированных детей в Навигаторе на 27.04.2022</t>
  </si>
  <si>
    <t>г.Искитим</t>
  </si>
  <si>
    <t>Каргатский</t>
  </si>
  <si>
    <t>Куйбышевский</t>
  </si>
  <si>
    <t>Купинский</t>
  </si>
  <si>
    <t>Северный</t>
  </si>
  <si>
    <t>Чановский</t>
  </si>
  <si>
    <t>Искитимский</t>
  </si>
  <si>
    <t>Карасукский</t>
  </si>
  <si>
    <t>Маслянинский</t>
  </si>
  <si>
    <t>Усть-Таркский</t>
  </si>
  <si>
    <t>Чистоозерный</t>
  </si>
  <si>
    <t>Здвинский</t>
  </si>
  <si>
    <t>Черепановский</t>
  </si>
  <si>
    <t>Барабинский</t>
  </si>
  <si>
    <t>г.Бердск</t>
  </si>
  <si>
    <t>Краснозерский</t>
  </si>
  <si>
    <t>Тогучинский</t>
  </si>
  <si>
    <t>Венгеровский</t>
  </si>
  <si>
    <t>Татарский</t>
  </si>
  <si>
    <t>р.п.Кольцово</t>
  </si>
  <si>
    <t>г.Новосибирск</t>
  </si>
  <si>
    <t>Коченевский</t>
  </si>
  <si>
    <t>ОГОО</t>
  </si>
  <si>
    <t>Кыштовский</t>
  </si>
  <si>
    <t>Мошковский</t>
  </si>
  <si>
    <t>Кочковский</t>
  </si>
  <si>
    <t>Доволенский</t>
  </si>
  <si>
    <t>Сузунский</t>
  </si>
  <si>
    <t>Колыванский</t>
  </si>
  <si>
    <t>Ордынский</t>
  </si>
  <si>
    <t>Чулымский</t>
  </si>
  <si>
    <t>Болотнинский</t>
  </si>
  <si>
    <t>Новосибирский</t>
  </si>
  <si>
    <t>Убинский</t>
  </si>
  <si>
    <t>Баганский</t>
  </si>
  <si>
    <t xml:space="preserve">Учреждения Министерства культуры </t>
  </si>
  <si>
    <t>Число учрежде-ний</t>
  </si>
  <si>
    <t>Численность занимающихся</t>
  </si>
  <si>
    <t>ВСЕГО</t>
  </si>
  <si>
    <t>в том числе в объединениях</t>
  </si>
  <si>
    <t>научные сообщества</t>
  </si>
  <si>
    <t>технического творчества</t>
  </si>
  <si>
    <t>спортивно-технические</t>
  </si>
  <si>
    <t>эколого-био-логические</t>
  </si>
  <si>
    <t>туристско-краевед-ческие</t>
  </si>
  <si>
    <t>спортивные</t>
  </si>
  <si>
    <t>художес-твенного творчества</t>
  </si>
  <si>
    <t>культуро-логические</t>
  </si>
  <si>
    <t>другие</t>
  </si>
  <si>
    <t>Негосударственные учреждения</t>
  </si>
  <si>
    <t>Муниципальный район/городской округ</t>
  </si>
  <si>
    <t>Количество выданных сертификатов дополнительного образования со статусом учёта на 27.10.2020</t>
  </si>
  <si>
    <t>Процент детей, получивших сертификат учёта к численности детей, проживающих на территории</t>
  </si>
  <si>
    <t>Допустимый охват сертификатом с номиналом, %</t>
  </si>
  <si>
    <t>Количество выданных сертификатов финансирования</t>
  </si>
  <si>
    <t>* - пилотные муниципалитеты в рамках внедрения ПФ ДОД</t>
  </si>
  <si>
    <t>Процент детей, записавшихся на программу ДО к численности детей, проживающих на территории (данные 2020 г.) (статус заявки "Подтверждена" и "Обучается") на 15.01.2021</t>
  </si>
  <si>
    <t>Баганский р-н**</t>
  </si>
  <si>
    <t>Венгеровский р-н**</t>
  </si>
  <si>
    <t>г.Новосибирск**</t>
  </si>
  <si>
    <t>Доволенский р-н**</t>
  </si>
  <si>
    <t>Ордынский р-н**</t>
  </si>
  <si>
    <t>средний %</t>
  </si>
  <si>
    <t>средняя сумма</t>
  </si>
  <si>
    <t>Данные Росстата</t>
  </si>
  <si>
    <t>Количество выданных сертификатов дополнительного образования (статус учёта) на 05.02.2021</t>
  </si>
  <si>
    <t>Количество детей  с заявками в статусе "Подтверждена" и "Обучается" на 05.02.2021</t>
  </si>
  <si>
    <t>Количество детей  с заявками в статусе "Подтверждена" и "Обучается" на 17.02.2021</t>
  </si>
  <si>
    <t>Процент детей, получивших сертификаты, к численности детей, проживающих на территории (данные 2019 г.) на 05.02.2021</t>
  </si>
  <si>
    <t>Процент детей, получивших сертификаты, к численности детей, проживающих на территории (данные 2020 г.) на 05.02.2021</t>
  </si>
  <si>
    <t>Процент детей, записавшихся на программу ДО к численности детей, проживающих на территории (данные 2020 г.) (статус заявки "Подтверждена" и "Обучается") на 17.02.2021</t>
  </si>
  <si>
    <t>Процент детей, записавшихся на программу ДО к численности детей, проживающих на территории (данные 2019 г.) (статус заявки "Подтверждена" и "Обучается") на 05.02.2021</t>
  </si>
  <si>
    <t>Процент детей, записавшихся на программу ДО к численности детей, проживающих на территории (данные 2020 г.) (статус заявки "Подтверждена" и "Обучается") на 05.02.2021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</si>
</sst>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FBDB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2" fillId="0" borderId="0"/>
  </cellStyleXfs>
  <cellXfs count="2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10" fontId="2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2" fontId="2" fillId="10" borderId="1" xfId="0" applyNumberFormat="1" applyFont="1" applyFill="1" applyBorder="1" applyAlignment="1">
      <alignment horizontal="center" vertical="center" wrapText="1"/>
    </xf>
    <xf numFmtId="1" fontId="2" fillId="10" borderId="1" xfId="0" applyNumberFormat="1" applyFont="1" applyFill="1" applyBorder="1" applyAlignment="1">
      <alignment horizontal="center" vertical="center" wrapText="1"/>
    </xf>
    <xf numFmtId="1" fontId="2" fillId="11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10" fontId="6" fillId="8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10" fontId="6" fillId="9" borderId="1" xfId="0" applyNumberFormat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1" fontId="6" fillId="0" borderId="1" xfId="0" applyNumberFormat="1" applyFont="1" applyFill="1" applyBorder="1" applyAlignment="1">
      <alignment horizontal="center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2" fontId="5" fillId="10" borderId="1" xfId="0" applyNumberFormat="1" applyFont="1" applyFill="1" applyBorder="1" applyAlignment="1">
      <alignment horizontal="center" vertical="center" wrapText="1"/>
    </xf>
    <xf numFmtId="2" fontId="6" fillId="10" borderId="1" xfId="0" applyNumberFormat="1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7" fillId="0" borderId="1" xfId="0" applyNumberFormat="1" applyFont="1" applyFill="1" applyBorder="1" applyAlignment="1" applyProtection="1">
      <alignment horizontal="center" wrapText="1"/>
      <protection locked="0"/>
    </xf>
    <xf numFmtId="3" fontId="7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9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wrapText="1"/>
      <protection locked="0"/>
    </xf>
    <xf numFmtId="3" fontId="5" fillId="4" borderId="1" xfId="0" applyNumberFormat="1" applyFont="1" applyFill="1" applyBorder="1" applyAlignment="1">
      <alignment horizontal="center"/>
    </xf>
    <xf numFmtId="9" fontId="5" fillId="0" borderId="0" xfId="1" applyNumberFormat="1" applyFont="1" applyAlignment="1">
      <alignment vertical="center" wrapText="1"/>
    </xf>
    <xf numFmtId="3" fontId="5" fillId="0" borderId="1" xfId="0" applyNumberFormat="1" applyFont="1" applyFill="1" applyBorder="1" applyAlignment="1" applyProtection="1">
      <alignment horizontal="center" wrapText="1"/>
      <protection locked="0"/>
    </xf>
    <xf numFmtId="1" fontId="10" fillId="5" borderId="1" xfId="0" applyNumberFormat="1" applyFont="1" applyFill="1" applyBorder="1" applyAlignment="1">
      <alignment horizontal="center" vertical="center" wrapText="1"/>
    </xf>
    <xf numFmtId="3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wrapText="1"/>
      <protection locked="0"/>
    </xf>
    <xf numFmtId="1" fontId="10" fillId="12" borderId="1" xfId="0" applyNumberFormat="1" applyFont="1" applyFill="1" applyBorder="1" applyAlignment="1">
      <alignment horizontal="center" vertical="center" wrapText="1"/>
    </xf>
    <xf numFmtId="1" fontId="5" fillId="13" borderId="1" xfId="0" applyNumberFormat="1" applyFont="1" applyFill="1" applyBorder="1" applyAlignment="1">
      <alignment horizontal="center" vertical="center" wrapText="1"/>
    </xf>
    <xf numFmtId="10" fontId="5" fillId="13" borderId="1" xfId="0" applyNumberFormat="1" applyFont="1" applyFill="1" applyBorder="1" applyAlignment="1">
      <alignment horizontal="center" vertical="center" wrapText="1"/>
    </xf>
    <xf numFmtId="3" fontId="7" fillId="9" borderId="1" xfId="2" applyNumberFormat="1" applyFont="1" applyFill="1" applyBorder="1" applyAlignment="1" applyProtection="1">
      <alignment horizontal="center" vertical="center" wrapText="1"/>
      <protection locked="0"/>
    </xf>
    <xf numFmtId="2" fontId="7" fillId="9" borderId="1" xfId="2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2" applyNumberFormat="1" applyFont="1" applyFill="1" applyBorder="1" applyAlignment="1" applyProtection="1">
      <alignment horizontal="center" wrapText="1"/>
      <protection locked="0"/>
    </xf>
    <xf numFmtId="3" fontId="7" fillId="0" borderId="1" xfId="2" applyNumberFormat="1" applyFont="1" applyFill="1" applyBorder="1" applyAlignment="1" applyProtection="1">
      <alignment horizontal="center" wrapText="1"/>
      <protection locked="0"/>
    </xf>
    <xf numFmtId="2" fontId="9" fillId="10" borderId="1" xfId="0" applyNumberFormat="1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3" fontId="7" fillId="14" borderId="1" xfId="0" applyNumberFormat="1" applyFont="1" applyFill="1" applyBorder="1" applyAlignment="1" applyProtection="1">
      <alignment horizontal="center" wrapText="1"/>
      <protection locked="0"/>
    </xf>
    <xf numFmtId="3" fontId="13" fillId="0" borderId="1" xfId="3" applyNumberFormat="1" applyFont="1" applyFill="1" applyBorder="1" applyAlignment="1">
      <alignment horizontal="center" wrapText="1"/>
    </xf>
    <xf numFmtId="3" fontId="7" fillId="14" borderId="1" xfId="2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3" fontId="13" fillId="0" borderId="1" xfId="3" applyNumberFormat="1" applyFont="1" applyFill="1" applyBorder="1" applyAlignment="1" applyProtection="1">
      <alignment horizont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6" fillId="3" borderId="0" xfId="0" applyNumberFormat="1" applyFont="1" applyFill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10" fontId="5" fillId="7" borderId="1" xfId="0" applyNumberFormat="1" applyFont="1" applyFill="1" applyBorder="1" applyAlignment="1">
      <alignment horizontal="center" vertical="center" wrapText="1"/>
    </xf>
    <xf numFmtId="2" fontId="5" fillId="9" borderId="0" xfId="0" applyNumberFormat="1" applyFont="1" applyFill="1" applyBorder="1" applyAlignment="1">
      <alignment horizontal="center" vertical="center" wrapText="1"/>
    </xf>
    <xf numFmtId="10" fontId="6" fillId="9" borderId="0" xfId="0" applyNumberFormat="1" applyFont="1" applyFill="1" applyBorder="1" applyAlignment="1">
      <alignment horizontal="center" vertical="center" wrapText="1"/>
    </xf>
    <xf numFmtId="10" fontId="5" fillId="9" borderId="0" xfId="0" applyNumberFormat="1" applyFont="1" applyFill="1" applyBorder="1" applyAlignment="1">
      <alignment horizontal="center" vertical="center" wrapText="1"/>
    </xf>
    <xf numFmtId="1" fontId="5" fillId="9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10" fontId="6" fillId="5" borderId="0" xfId="0" applyNumberFormat="1" applyFont="1" applyFill="1" applyBorder="1" applyAlignment="1">
      <alignment horizontal="center" vertical="center" wrapText="1"/>
    </xf>
    <xf numFmtId="2" fontId="5" fillId="10" borderId="0" xfId="0" applyNumberFormat="1" applyFont="1" applyFill="1" applyBorder="1" applyAlignment="1">
      <alignment horizontal="center" vertical="center" wrapText="1"/>
    </xf>
    <xf numFmtId="3" fontId="5" fillId="1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4" fontId="6" fillId="1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10" fontId="5" fillId="0" borderId="0" xfId="0" applyNumberFormat="1" applyFont="1" applyFill="1" applyAlignment="1">
      <alignment horizontal="center" vertical="center" wrapText="1"/>
    </xf>
    <xf numFmtId="1" fontId="6" fillId="12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0" fontId="6" fillId="0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0" fontId="5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2" fontId="5" fillId="0" borderId="0" xfId="0" applyNumberFormat="1" applyFont="1" applyFill="1" applyAlignment="1">
      <alignment vertical="center" wrapText="1"/>
    </xf>
    <xf numFmtId="2" fontId="6" fillId="0" borderId="0" xfId="0" applyNumberFormat="1" applyFont="1" applyFill="1" applyAlignment="1">
      <alignment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1" fontId="5" fillId="0" borderId="0" xfId="0" applyNumberFormat="1" applyFont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1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" fontId="5" fillId="16" borderId="1" xfId="0" applyNumberFormat="1" applyFont="1" applyFill="1" applyBorder="1" applyAlignment="1">
      <alignment horizontal="center"/>
    </xf>
    <xf numFmtId="1" fontId="5" fillId="11" borderId="1" xfId="0" applyNumberFormat="1" applyFont="1" applyFill="1" applyBorder="1" applyAlignment="1">
      <alignment horizontal="center"/>
    </xf>
    <xf numFmtId="2" fontId="5" fillId="11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7" fillId="0" borderId="0" xfId="0" applyNumberFormat="1" applyFont="1" applyFill="1" applyAlignment="1" applyProtection="1">
      <alignment horizontal="center" wrapText="1"/>
      <protection locked="0"/>
    </xf>
    <xf numFmtId="3" fontId="13" fillId="0" borderId="0" xfId="3" applyNumberFormat="1" applyFont="1" applyFill="1" applyBorder="1" applyAlignment="1">
      <alignment horizontal="center" wrapText="1"/>
    </xf>
    <xf numFmtId="3" fontId="7" fillId="0" borderId="0" xfId="2" applyNumberFormat="1" applyFont="1" applyFill="1" applyAlignment="1" applyProtection="1">
      <alignment horizontal="center" wrapText="1"/>
      <protection locked="0"/>
    </xf>
    <xf numFmtId="0" fontId="5" fillId="13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2" fontId="5" fillId="9" borderId="2" xfId="0" applyNumberFormat="1" applyFont="1" applyFill="1" applyBorder="1" applyAlignment="1">
      <alignment horizontal="center" vertical="center" wrapText="1"/>
    </xf>
    <xf numFmtId="2" fontId="5" fillId="10" borderId="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2" fontId="19" fillId="9" borderId="1" xfId="0" applyNumberFormat="1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10" fontId="19" fillId="9" borderId="1" xfId="0" applyNumberFormat="1" applyFont="1" applyFill="1" applyBorder="1" applyAlignment="1">
      <alignment horizontal="center" vertical="center" wrapText="1"/>
    </xf>
    <xf numFmtId="1" fontId="20" fillId="9" borderId="1" xfId="0" applyNumberFormat="1" applyFont="1" applyFill="1" applyBorder="1" applyAlignment="1">
      <alignment horizontal="center" vertical="center" wrapText="1"/>
    </xf>
    <xf numFmtId="10" fontId="19" fillId="3" borderId="0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Alignment="1">
      <alignment horizontal="center" vertical="center" wrapText="1"/>
    </xf>
    <xf numFmtId="1" fontId="2" fillId="17" borderId="1" xfId="0" applyNumberFormat="1" applyFont="1" applyFill="1" applyBorder="1" applyAlignment="1">
      <alignment horizontal="center" vertical="center" wrapText="1"/>
    </xf>
    <xf numFmtId="10" fontId="2" fillId="17" borderId="1" xfId="0" applyNumberFormat="1" applyFont="1" applyFill="1" applyBorder="1" applyAlignment="1">
      <alignment horizontal="center" vertical="center" wrapText="1"/>
    </xf>
    <xf numFmtId="2" fontId="2" fillId="17" borderId="1" xfId="0" applyNumberFormat="1" applyFont="1" applyFill="1" applyBorder="1" applyAlignment="1">
      <alignment horizontal="center" vertical="center" wrapText="1"/>
    </xf>
    <xf numFmtId="10" fontId="6" fillId="17" borderId="1" xfId="0" applyNumberFormat="1" applyFont="1" applyFill="1" applyBorder="1" applyAlignment="1">
      <alignment horizontal="center" vertical="center" wrapText="1"/>
    </xf>
    <xf numFmtId="1" fontId="5" fillId="17" borderId="1" xfId="0" applyNumberFormat="1" applyFont="1" applyFill="1" applyBorder="1" applyAlignment="1">
      <alignment horizontal="center" vertical="center" wrapText="1"/>
    </xf>
    <xf numFmtId="2" fontId="5" fillId="17" borderId="1" xfId="0" applyNumberFormat="1" applyFont="1" applyFill="1" applyBorder="1" applyAlignment="1">
      <alignment horizontal="center" vertical="center" wrapText="1"/>
    </xf>
    <xf numFmtId="3" fontId="7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17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17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17" borderId="1" xfId="2" applyNumberFormat="1" applyFont="1" applyFill="1" applyBorder="1" applyAlignment="1" applyProtection="1">
      <alignment horizontal="center" vertical="center" wrapText="1"/>
      <protection locked="0"/>
    </xf>
    <xf numFmtId="2" fontId="7" fillId="17" borderId="1" xfId="2" applyNumberFormat="1" applyFont="1" applyFill="1" applyBorder="1" applyAlignment="1" applyProtection="1">
      <alignment horizontal="center" vertical="center" wrapText="1"/>
      <protection locked="0"/>
    </xf>
    <xf numFmtId="2" fontId="5" fillId="17" borderId="0" xfId="0" applyNumberFormat="1" applyFont="1" applyFill="1" applyBorder="1" applyAlignment="1">
      <alignment horizontal="center" vertical="center" wrapText="1"/>
    </xf>
    <xf numFmtId="10" fontId="6" fillId="17" borderId="0" xfId="0" applyNumberFormat="1" applyFont="1" applyFill="1" applyBorder="1" applyAlignment="1">
      <alignment horizontal="center" vertical="center" wrapText="1"/>
    </xf>
    <xf numFmtId="10" fontId="5" fillId="17" borderId="0" xfId="0" applyNumberFormat="1" applyFont="1" applyFill="1" applyBorder="1" applyAlignment="1">
      <alignment horizontal="center" vertical="center" wrapText="1"/>
    </xf>
    <xf numFmtId="1" fontId="5" fillId="17" borderId="0" xfId="0" applyNumberFormat="1" applyFont="1" applyFill="1" applyBorder="1" applyAlignment="1">
      <alignment horizontal="center" vertical="center" wrapText="1"/>
    </xf>
    <xf numFmtId="2" fontId="5" fillId="17" borderId="2" xfId="0" applyNumberFormat="1" applyFont="1" applyFill="1" applyBorder="1" applyAlignment="1">
      <alignment horizontal="center" vertical="center" wrapText="1"/>
    </xf>
    <xf numFmtId="2" fontId="6" fillId="17" borderId="1" xfId="0" applyNumberFormat="1" applyFont="1" applyFill="1" applyBorder="1" applyAlignment="1">
      <alignment horizontal="center" vertical="center" wrapText="1"/>
    </xf>
    <xf numFmtId="1" fontId="6" fillId="17" borderId="1" xfId="0" applyNumberFormat="1" applyFont="1" applyFill="1" applyBorder="1" applyAlignment="1">
      <alignment horizontal="center" vertical="center" wrapText="1"/>
    </xf>
    <xf numFmtId="2" fontId="19" fillId="17" borderId="1" xfId="0" applyNumberFormat="1" applyFont="1" applyFill="1" applyBorder="1" applyAlignment="1">
      <alignment horizontal="center" vertical="center" wrapText="1"/>
    </xf>
    <xf numFmtId="10" fontId="19" fillId="17" borderId="1" xfId="0" applyNumberFormat="1" applyFont="1" applyFill="1" applyBorder="1" applyAlignment="1">
      <alignment horizontal="center" vertical="center" wrapText="1"/>
    </xf>
    <xf numFmtId="1" fontId="20" fillId="17" borderId="1" xfId="0" applyNumberFormat="1" applyFont="1" applyFill="1" applyBorder="1" applyAlignment="1">
      <alignment horizontal="center" vertical="center" wrapText="1"/>
    </xf>
    <xf numFmtId="10" fontId="19" fillId="17" borderId="0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3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7;&#1074;&#1086;&#1076;&#1085;&#1072;&#1103;%20&#1090;&#1072;&#1073;&#1083;&#1080;&#1094;&#1072;%20&#1087;&#1086;%20&#1053;&#1057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B2">
            <v>15997</v>
          </cell>
        </row>
        <row r="3">
          <cell r="B3">
            <v>8946</v>
          </cell>
        </row>
        <row r="4">
          <cell r="B4">
            <v>221038</v>
          </cell>
        </row>
        <row r="5">
          <cell r="B5">
            <v>4609</v>
          </cell>
        </row>
        <row r="7">
          <cell r="B7">
            <v>2850</v>
          </cell>
        </row>
        <row r="8">
          <cell r="B8">
            <v>6562</v>
          </cell>
        </row>
        <row r="9">
          <cell r="B9">
            <v>4638</v>
          </cell>
        </row>
        <row r="10">
          <cell r="B10">
            <v>3199</v>
          </cell>
        </row>
        <row r="11">
          <cell r="B11">
            <v>2659</v>
          </cell>
        </row>
        <row r="12">
          <cell r="B12">
            <v>2214</v>
          </cell>
        </row>
        <row r="14">
          <cell r="B14">
            <v>8187</v>
          </cell>
        </row>
        <row r="15">
          <cell r="B15">
            <v>2793</v>
          </cell>
        </row>
        <row r="16">
          <cell r="B16">
            <v>3975</v>
          </cell>
        </row>
        <row r="17">
          <cell r="B17">
            <v>7995</v>
          </cell>
        </row>
        <row r="18">
          <cell r="B18">
            <v>2289</v>
          </cell>
        </row>
        <row r="19">
          <cell r="B19">
            <v>5200</v>
          </cell>
        </row>
        <row r="20">
          <cell r="B20">
            <v>9023</v>
          </cell>
        </row>
        <row r="21">
          <cell r="B21">
            <v>4920</v>
          </cell>
        </row>
        <row r="22">
          <cell r="B22">
            <v>1660</v>
          </cell>
        </row>
        <row r="23">
          <cell r="B23">
            <v>4545</v>
          </cell>
        </row>
        <row r="24">
          <cell r="B24">
            <v>7534</v>
          </cell>
        </row>
        <row r="25">
          <cell r="B25">
            <v>20734</v>
          </cell>
        </row>
        <row r="27">
          <cell r="B27">
            <v>1476</v>
          </cell>
        </row>
        <row r="28">
          <cell r="B28">
            <v>5840</v>
          </cell>
        </row>
        <row r="29">
          <cell r="B29">
            <v>6946</v>
          </cell>
        </row>
        <row r="31">
          <cell r="B31">
            <v>2202</v>
          </cell>
        </row>
        <row r="32">
          <cell r="B32">
            <v>1885</v>
          </cell>
        </row>
        <row r="33">
          <cell r="B33">
            <v>4130</v>
          </cell>
        </row>
        <row r="34">
          <cell r="B34">
            <v>8754</v>
          </cell>
        </row>
        <row r="35">
          <cell r="B35">
            <v>2673</v>
          </cell>
        </row>
        <row r="36">
          <cell r="B36">
            <v>3587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2"/>
  <sheetViews>
    <sheetView workbookViewId="0">
      <pane ySplit="2" topLeftCell="A3" activePane="bottomLeft" state="frozen"/>
      <selection pane="bottomLeft" sqref="A1:XFD1"/>
    </sheetView>
  </sheetViews>
  <sheetFormatPr defaultRowHeight="15" x14ac:dyDescent="0.25"/>
  <cols>
    <col min="1" max="1" width="15.7109375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customWidth="1"/>
    <col min="20" max="24" width="15.42578125" style="124" hidden="1" customWidth="1"/>
    <col min="25" max="25" width="14.140625" style="124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3" width="15.7109375" style="126" customWidth="1"/>
    <col min="34" max="34" width="15.85546875" style="126" customWidth="1"/>
    <col min="35" max="35" width="15.5703125" style="126" hidden="1" customWidth="1"/>
    <col min="36" max="36" width="15.7109375" style="124" hidden="1" customWidth="1"/>
    <col min="37" max="16384" width="9.140625" style="55"/>
  </cols>
  <sheetData>
    <row r="1" spans="1:36" s="84" customFormat="1" ht="123" customHeight="1" x14ac:dyDescent="0.25">
      <c r="A1" s="144"/>
      <c r="B1" s="113" t="s">
        <v>1</v>
      </c>
      <c r="C1" s="113" t="s">
        <v>2</v>
      </c>
      <c r="D1" s="113" t="s">
        <v>3</v>
      </c>
      <c r="E1" s="144"/>
      <c r="F1" s="144"/>
      <c r="G1" s="144"/>
      <c r="H1" s="144"/>
      <c r="I1" s="144"/>
      <c r="J1" s="144"/>
      <c r="K1" s="144"/>
      <c r="L1" s="144"/>
      <c r="M1" s="144"/>
      <c r="N1" s="145" t="s">
        <v>4</v>
      </c>
      <c r="O1" s="145" t="s">
        <v>5</v>
      </c>
      <c r="P1" s="146" t="s">
        <v>6</v>
      </c>
      <c r="Q1" s="146" t="s">
        <v>7</v>
      </c>
      <c r="R1" s="146" t="s">
        <v>8</v>
      </c>
      <c r="S1" s="147" t="s">
        <v>9</v>
      </c>
      <c r="T1" s="147" t="s">
        <v>10</v>
      </c>
      <c r="U1" s="148" t="s">
        <v>11</v>
      </c>
      <c r="V1" s="148" t="s">
        <v>12</v>
      </c>
      <c r="W1" s="147" t="s">
        <v>13</v>
      </c>
      <c r="X1" s="148" t="s">
        <v>14</v>
      </c>
      <c r="Y1" s="147" t="s">
        <v>15</v>
      </c>
      <c r="Z1" s="148" t="s">
        <v>16</v>
      </c>
      <c r="AA1" s="148" t="s">
        <v>17</v>
      </c>
      <c r="AB1" s="148" t="s">
        <v>18</v>
      </c>
      <c r="AC1" s="149" t="s">
        <v>19</v>
      </c>
      <c r="AD1" s="150" t="s">
        <v>20</v>
      </c>
      <c r="AE1" s="151" t="s">
        <v>21</v>
      </c>
      <c r="AF1" s="151" t="s">
        <v>257</v>
      </c>
      <c r="AG1" s="20" t="s">
        <v>27</v>
      </c>
      <c r="AH1" s="20" t="s">
        <v>28</v>
      </c>
      <c r="AI1" s="20" t="s">
        <v>210</v>
      </c>
      <c r="AJ1" s="21" t="s">
        <v>211</v>
      </c>
    </row>
    <row r="2" spans="1:36" ht="8.25" hidden="1" customHeight="1" x14ac:dyDescent="0.25">
      <c r="A2" s="144" t="s">
        <v>251</v>
      </c>
      <c r="B2" s="113">
        <v>121</v>
      </c>
      <c r="C2" s="113"/>
      <c r="D2" s="113">
        <f t="shared" ref="D2" si="0">SUM(E2:M2)</f>
        <v>0</v>
      </c>
      <c r="E2" s="113">
        <f t="shared" ref="E2:M2" si="1">SUM(E1:E1)</f>
        <v>0</v>
      </c>
      <c r="F2" s="113">
        <f t="shared" si="1"/>
        <v>0</v>
      </c>
      <c r="G2" s="113">
        <f t="shared" si="1"/>
        <v>0</v>
      </c>
      <c r="H2" s="113">
        <f t="shared" si="1"/>
        <v>0</v>
      </c>
      <c r="I2" s="113">
        <f t="shared" si="1"/>
        <v>0</v>
      </c>
      <c r="J2" s="113">
        <f t="shared" si="1"/>
        <v>0</v>
      </c>
      <c r="K2" s="113">
        <f t="shared" si="1"/>
        <v>0</v>
      </c>
      <c r="L2" s="113">
        <f t="shared" si="1"/>
        <v>0</v>
      </c>
      <c r="M2" s="113">
        <f t="shared" si="1"/>
        <v>0</v>
      </c>
      <c r="N2" s="145"/>
      <c r="O2" s="145"/>
      <c r="P2" s="145"/>
      <c r="Q2" s="145"/>
      <c r="R2" s="145"/>
      <c r="S2" s="80"/>
      <c r="T2" s="80"/>
      <c r="U2" s="152" t="s">
        <v>258</v>
      </c>
      <c r="V2" s="152"/>
      <c r="W2" s="26" t="e">
        <f t="shared" ref="W2:W38" si="2">U2-T2</f>
        <v>#VALUE!</v>
      </c>
      <c r="X2" s="153"/>
      <c r="Y2" s="80"/>
      <c r="Z2" s="153"/>
      <c r="AA2" s="153"/>
      <c r="AB2" s="153"/>
      <c r="AC2" s="154"/>
      <c r="AD2" s="155" t="e">
        <f>W2/(T2/100)</f>
        <v>#VALUE!</v>
      </c>
      <c r="AE2" s="156"/>
      <c r="AF2" s="156"/>
      <c r="AG2" s="157"/>
      <c r="AH2" s="157"/>
      <c r="AI2" s="157"/>
      <c r="AJ2" s="158" t="e">
        <f>U2/(D2/100)</f>
        <v>#VALUE!</v>
      </c>
    </row>
    <row r="3" spans="1:36" x14ac:dyDescent="0.25">
      <c r="A3" s="159" t="s">
        <v>259</v>
      </c>
      <c r="B3" s="160">
        <v>2</v>
      </c>
      <c r="C3" s="160">
        <v>15</v>
      </c>
      <c r="D3" s="160">
        <f t="shared" ref="D3:D38" si="3">SUM(E3:M3)</f>
        <v>2439</v>
      </c>
      <c r="E3" s="160">
        <v>87</v>
      </c>
      <c r="F3" s="160">
        <v>0</v>
      </c>
      <c r="G3" s="160">
        <v>135</v>
      </c>
      <c r="H3" s="160">
        <v>211</v>
      </c>
      <c r="I3" s="160">
        <v>976</v>
      </c>
      <c r="J3" s="160">
        <v>470</v>
      </c>
      <c r="K3" s="160">
        <v>0</v>
      </c>
      <c r="L3" s="160">
        <v>560</v>
      </c>
      <c r="M3" s="160">
        <v>0</v>
      </c>
      <c r="N3" s="161">
        <v>17</v>
      </c>
      <c r="O3" s="161">
        <v>18</v>
      </c>
      <c r="P3" s="161">
        <v>17</v>
      </c>
      <c r="Q3" s="161">
        <v>17</v>
      </c>
      <c r="R3" s="161">
        <f t="shared" ref="R3:R38" si="4">Q3-P3</f>
        <v>0</v>
      </c>
      <c r="S3" s="25">
        <v>8601</v>
      </c>
      <c r="T3" s="24">
        <v>4451</v>
      </c>
      <c r="U3" s="162">
        <v>4660</v>
      </c>
      <c r="V3" s="162">
        <v>4713</v>
      </c>
      <c r="W3" s="26">
        <f t="shared" si="2"/>
        <v>209</v>
      </c>
      <c r="X3" s="153">
        <v>5143</v>
      </c>
      <c r="Y3" s="25">
        <v>8946</v>
      </c>
      <c r="Z3" s="153">
        <v>6208</v>
      </c>
      <c r="AA3" s="153">
        <v>7624</v>
      </c>
      <c r="AB3" s="153">
        <v>7942</v>
      </c>
      <c r="AC3" s="154">
        <f t="shared" ref="AC3:AC38" si="5">AB3-AA3</f>
        <v>318</v>
      </c>
      <c r="AD3" s="155">
        <f t="shared" ref="AD3:AD38" si="6">AC3/(AA3/100)</f>
        <v>4.1710388247639036</v>
      </c>
      <c r="AE3" s="156">
        <v>4318</v>
      </c>
      <c r="AF3" s="156">
        <v>6334</v>
      </c>
      <c r="AG3" s="158">
        <f t="shared" ref="AG3:AG38" si="7">AF3/(S3/100)</f>
        <v>73.642599697709571</v>
      </c>
      <c r="AH3" s="158">
        <f t="shared" ref="AH3:AH38" si="8">AF3/(Y3/100)</f>
        <v>70.802593337804609</v>
      </c>
      <c r="AI3" s="158">
        <f t="shared" ref="AI3:AI38" si="9">AB3/(S3/100)</f>
        <v>92.338100220904536</v>
      </c>
      <c r="AJ3" s="158">
        <f t="shared" ref="AJ3:AJ38" si="10">AB3/(Y3/100)</f>
        <v>88.777107086966254</v>
      </c>
    </row>
    <row r="4" spans="1:36" x14ac:dyDescent="0.25">
      <c r="A4" s="23" t="s">
        <v>260</v>
      </c>
      <c r="B4" s="160">
        <v>2</v>
      </c>
      <c r="C4" s="160">
        <v>2</v>
      </c>
      <c r="D4" s="160">
        <f t="shared" si="3"/>
        <v>1840</v>
      </c>
      <c r="E4" s="160">
        <v>117</v>
      </c>
      <c r="F4" s="160">
        <v>0</v>
      </c>
      <c r="G4" s="160">
        <v>183</v>
      </c>
      <c r="H4" s="160">
        <v>73</v>
      </c>
      <c r="I4" s="160">
        <v>913</v>
      </c>
      <c r="J4" s="160">
        <v>350</v>
      </c>
      <c r="K4" s="160">
        <v>0</v>
      </c>
      <c r="L4" s="160">
        <v>204</v>
      </c>
      <c r="M4" s="160">
        <v>0</v>
      </c>
      <c r="N4" s="161">
        <v>2</v>
      </c>
      <c r="O4" s="161">
        <v>2</v>
      </c>
      <c r="P4" s="161">
        <v>4</v>
      </c>
      <c r="Q4" s="161">
        <v>4</v>
      </c>
      <c r="R4" s="161">
        <f t="shared" si="4"/>
        <v>0</v>
      </c>
      <c r="S4" s="25">
        <v>2718</v>
      </c>
      <c r="T4" s="26">
        <v>1369</v>
      </c>
      <c r="U4" s="153">
        <v>1377</v>
      </c>
      <c r="V4" s="153">
        <v>1378</v>
      </c>
      <c r="W4" s="26">
        <f t="shared" si="2"/>
        <v>8</v>
      </c>
      <c r="X4" s="153">
        <v>1378</v>
      </c>
      <c r="Y4" s="25">
        <v>2793</v>
      </c>
      <c r="Z4" s="153">
        <v>1388</v>
      </c>
      <c r="AA4" s="153">
        <v>1725</v>
      </c>
      <c r="AB4" s="153">
        <v>1772</v>
      </c>
      <c r="AC4" s="154">
        <f t="shared" si="5"/>
        <v>47</v>
      </c>
      <c r="AD4" s="155">
        <f t="shared" si="6"/>
        <v>2.7246376811594204</v>
      </c>
      <c r="AE4" s="156">
        <v>541</v>
      </c>
      <c r="AF4" s="156">
        <v>1928</v>
      </c>
      <c r="AG4" s="158">
        <f t="shared" si="7"/>
        <v>70.934510669610006</v>
      </c>
      <c r="AH4" s="158">
        <f t="shared" si="8"/>
        <v>69.029717150017902</v>
      </c>
      <c r="AI4" s="158">
        <f t="shared" si="9"/>
        <v>65.194996320824131</v>
      </c>
      <c r="AJ4" s="158">
        <f t="shared" si="10"/>
        <v>63.444325098460439</v>
      </c>
    </row>
    <row r="5" spans="1:36" x14ac:dyDescent="0.25">
      <c r="A5" s="159" t="s">
        <v>261</v>
      </c>
      <c r="B5" s="160">
        <v>3</v>
      </c>
      <c r="C5" s="160">
        <v>31</v>
      </c>
      <c r="D5" s="160">
        <f t="shared" si="3"/>
        <v>2408</v>
      </c>
      <c r="E5" s="160">
        <v>397</v>
      </c>
      <c r="F5" s="160">
        <v>0</v>
      </c>
      <c r="G5" s="160">
        <v>32</v>
      </c>
      <c r="H5" s="160">
        <v>86</v>
      </c>
      <c r="I5" s="160">
        <v>506</v>
      </c>
      <c r="J5" s="160">
        <v>1034</v>
      </c>
      <c r="K5" s="160">
        <v>0</v>
      </c>
      <c r="L5" s="160">
        <v>353</v>
      </c>
      <c r="M5" s="160">
        <v>0</v>
      </c>
      <c r="N5" s="161">
        <v>33</v>
      </c>
      <c r="O5" s="161">
        <v>33</v>
      </c>
      <c r="P5" s="161">
        <v>32</v>
      </c>
      <c r="Q5" s="161">
        <v>32</v>
      </c>
      <c r="R5" s="161">
        <f t="shared" si="4"/>
        <v>0</v>
      </c>
      <c r="S5" s="25">
        <v>9003</v>
      </c>
      <c r="T5" s="163">
        <v>796</v>
      </c>
      <c r="U5" s="153">
        <v>909</v>
      </c>
      <c r="V5" s="153">
        <v>923</v>
      </c>
      <c r="W5" s="26">
        <f t="shared" si="2"/>
        <v>113</v>
      </c>
      <c r="X5" s="153">
        <v>2997</v>
      </c>
      <c r="Y5" s="25">
        <v>9263</v>
      </c>
      <c r="Z5" s="153">
        <v>4052</v>
      </c>
      <c r="AA5" s="153">
        <v>4776</v>
      </c>
      <c r="AB5" s="153">
        <v>4867</v>
      </c>
      <c r="AC5" s="154">
        <f t="shared" si="5"/>
        <v>91</v>
      </c>
      <c r="AD5" s="155">
        <f t="shared" si="6"/>
        <v>1.9053601340033501</v>
      </c>
      <c r="AE5" s="156">
        <v>6</v>
      </c>
      <c r="AF5" s="156">
        <v>6286</v>
      </c>
      <c r="AG5" s="158">
        <f t="shared" si="7"/>
        <v>69.821170720870825</v>
      </c>
      <c r="AH5" s="158">
        <f t="shared" si="8"/>
        <v>67.861384000863652</v>
      </c>
      <c r="AI5" s="158">
        <f t="shared" si="9"/>
        <v>54.059757858491615</v>
      </c>
      <c r="AJ5" s="158">
        <f t="shared" si="10"/>
        <v>52.542372881355938</v>
      </c>
    </row>
    <row r="6" spans="1:36" x14ac:dyDescent="0.25">
      <c r="A6" s="23" t="s">
        <v>262</v>
      </c>
      <c r="B6" s="160" t="s">
        <v>234</v>
      </c>
      <c r="C6" s="160">
        <v>11</v>
      </c>
      <c r="D6" s="160">
        <f t="shared" si="3"/>
        <v>515</v>
      </c>
      <c r="E6" s="160">
        <v>0</v>
      </c>
      <c r="F6" s="160">
        <v>0</v>
      </c>
      <c r="G6" s="160">
        <v>0</v>
      </c>
      <c r="H6" s="160">
        <v>0</v>
      </c>
      <c r="I6" s="160">
        <v>515</v>
      </c>
      <c r="J6" s="160">
        <v>0</v>
      </c>
      <c r="K6" s="160">
        <v>0</v>
      </c>
      <c r="L6" s="160">
        <v>0</v>
      </c>
      <c r="M6" s="160">
        <v>0</v>
      </c>
      <c r="N6" s="161">
        <v>14</v>
      </c>
      <c r="O6" s="161">
        <v>14</v>
      </c>
      <c r="P6" s="161">
        <v>15</v>
      </c>
      <c r="Q6" s="161">
        <v>15</v>
      </c>
      <c r="R6" s="161">
        <f t="shared" si="4"/>
        <v>0</v>
      </c>
      <c r="S6" s="25">
        <v>4862</v>
      </c>
      <c r="T6" s="163">
        <v>47</v>
      </c>
      <c r="U6" s="153">
        <v>48</v>
      </c>
      <c r="V6" s="153">
        <v>49</v>
      </c>
      <c r="W6" s="26">
        <f t="shared" si="2"/>
        <v>1</v>
      </c>
      <c r="X6" s="153">
        <v>991</v>
      </c>
      <c r="Y6" s="25">
        <v>4920</v>
      </c>
      <c r="Z6" s="153">
        <v>1760</v>
      </c>
      <c r="AA6" s="153">
        <v>3061</v>
      </c>
      <c r="AB6" s="153">
        <v>3422</v>
      </c>
      <c r="AC6" s="154">
        <f t="shared" si="5"/>
        <v>361</v>
      </c>
      <c r="AD6" s="155">
        <f t="shared" si="6"/>
        <v>11.793531525645214</v>
      </c>
      <c r="AE6" s="156">
        <v>1999</v>
      </c>
      <c r="AF6" s="156">
        <v>3306</v>
      </c>
      <c r="AG6" s="158">
        <f t="shared" si="7"/>
        <v>67.996709173179767</v>
      </c>
      <c r="AH6" s="158">
        <f t="shared" si="8"/>
        <v>67.195121951219505</v>
      </c>
      <c r="AI6" s="158">
        <f t="shared" si="9"/>
        <v>70.382558617852737</v>
      </c>
      <c r="AJ6" s="158">
        <f t="shared" si="10"/>
        <v>69.552845528455279</v>
      </c>
    </row>
    <row r="7" spans="1:36" x14ac:dyDescent="0.25">
      <c r="A7" s="159" t="s">
        <v>263</v>
      </c>
      <c r="B7" s="160">
        <v>2</v>
      </c>
      <c r="C7" s="160">
        <v>5</v>
      </c>
      <c r="D7" s="160">
        <f t="shared" si="3"/>
        <v>905</v>
      </c>
      <c r="E7" s="160">
        <v>54</v>
      </c>
      <c r="F7" s="160">
        <v>31</v>
      </c>
      <c r="G7" s="160">
        <v>126</v>
      </c>
      <c r="H7" s="160">
        <v>20</v>
      </c>
      <c r="I7" s="160">
        <v>408</v>
      </c>
      <c r="J7" s="160">
        <v>204</v>
      </c>
      <c r="K7" s="160">
        <v>0</v>
      </c>
      <c r="L7" s="160">
        <v>62</v>
      </c>
      <c r="M7" s="160">
        <v>0</v>
      </c>
      <c r="N7" s="161">
        <v>7</v>
      </c>
      <c r="O7" s="161">
        <v>7</v>
      </c>
      <c r="P7" s="161">
        <v>7</v>
      </c>
      <c r="Q7" s="161">
        <v>7</v>
      </c>
      <c r="R7" s="161">
        <f t="shared" si="4"/>
        <v>0</v>
      </c>
      <c r="S7" s="25">
        <v>1535</v>
      </c>
      <c r="T7" s="163">
        <v>672</v>
      </c>
      <c r="U7" s="153">
        <v>685</v>
      </c>
      <c r="V7" s="153">
        <v>699</v>
      </c>
      <c r="W7" s="26">
        <f t="shared" si="2"/>
        <v>13</v>
      </c>
      <c r="X7" s="153">
        <v>739</v>
      </c>
      <c r="Y7" s="25">
        <v>1548</v>
      </c>
      <c r="Z7" s="153">
        <v>781</v>
      </c>
      <c r="AA7" s="153">
        <v>794</v>
      </c>
      <c r="AB7" s="153">
        <v>824</v>
      </c>
      <c r="AC7" s="154">
        <f t="shared" si="5"/>
        <v>30</v>
      </c>
      <c r="AD7" s="155">
        <f t="shared" si="6"/>
        <v>3.7783375314861458</v>
      </c>
      <c r="AE7" s="156">
        <v>592</v>
      </c>
      <c r="AF7" s="156">
        <v>1014</v>
      </c>
      <c r="AG7" s="158">
        <f t="shared" si="7"/>
        <v>66.058631921824102</v>
      </c>
      <c r="AH7" s="158">
        <f t="shared" si="8"/>
        <v>65.503875968992247</v>
      </c>
      <c r="AI7" s="158">
        <f t="shared" si="9"/>
        <v>53.680781758957657</v>
      </c>
      <c r="AJ7" s="158">
        <f t="shared" si="10"/>
        <v>53.229974160206716</v>
      </c>
    </row>
    <row r="8" spans="1:36" x14ac:dyDescent="0.25">
      <c r="A8" s="159" t="s">
        <v>264</v>
      </c>
      <c r="B8" s="160">
        <v>2</v>
      </c>
      <c r="C8" s="160">
        <v>3</v>
      </c>
      <c r="D8" s="160">
        <f t="shared" si="3"/>
        <v>2160</v>
      </c>
      <c r="E8" s="160">
        <v>95</v>
      </c>
      <c r="F8" s="160">
        <v>0</v>
      </c>
      <c r="G8" s="160">
        <v>22</v>
      </c>
      <c r="H8" s="160">
        <v>90</v>
      </c>
      <c r="I8" s="160">
        <v>603</v>
      </c>
      <c r="J8" s="160">
        <v>942</v>
      </c>
      <c r="K8" s="160">
        <v>0</v>
      </c>
      <c r="L8" s="160">
        <v>408</v>
      </c>
      <c r="M8" s="160">
        <v>0</v>
      </c>
      <c r="N8" s="161">
        <v>7</v>
      </c>
      <c r="O8" s="161">
        <v>12</v>
      </c>
      <c r="P8" s="161">
        <v>13</v>
      </c>
      <c r="Q8" s="161">
        <v>13</v>
      </c>
      <c r="R8" s="161">
        <f t="shared" si="4"/>
        <v>0</v>
      </c>
      <c r="S8" s="25">
        <v>4130</v>
      </c>
      <c r="T8" s="163">
        <v>710</v>
      </c>
      <c r="U8" s="153">
        <v>766</v>
      </c>
      <c r="V8" s="153">
        <v>874</v>
      </c>
      <c r="W8" s="26">
        <f t="shared" si="2"/>
        <v>56</v>
      </c>
      <c r="X8" s="153">
        <v>1042</v>
      </c>
      <c r="Y8" s="25">
        <v>4248</v>
      </c>
      <c r="Z8" s="153">
        <v>1195</v>
      </c>
      <c r="AA8" s="153">
        <v>1502</v>
      </c>
      <c r="AB8" s="153">
        <v>2121</v>
      </c>
      <c r="AC8" s="154">
        <f t="shared" si="5"/>
        <v>619</v>
      </c>
      <c r="AD8" s="155">
        <f t="shared" si="6"/>
        <v>41.211717709720375</v>
      </c>
      <c r="AE8" s="156">
        <v>187</v>
      </c>
      <c r="AF8" s="156">
        <v>2675</v>
      </c>
      <c r="AG8" s="158">
        <f t="shared" si="7"/>
        <v>64.769975786924945</v>
      </c>
      <c r="AH8" s="158">
        <f t="shared" si="8"/>
        <v>62.970809792843696</v>
      </c>
      <c r="AI8" s="158">
        <f t="shared" si="9"/>
        <v>51.355932203389834</v>
      </c>
      <c r="AJ8" s="158">
        <f t="shared" si="10"/>
        <v>49.929378531073453</v>
      </c>
    </row>
    <row r="9" spans="1:36" x14ac:dyDescent="0.25">
      <c r="A9" s="159" t="s">
        <v>265</v>
      </c>
      <c r="B9" s="160">
        <v>4</v>
      </c>
      <c r="C9" s="160">
        <v>23</v>
      </c>
      <c r="D9" s="160">
        <f t="shared" si="3"/>
        <v>3163</v>
      </c>
      <c r="E9" s="160">
        <v>250</v>
      </c>
      <c r="F9" s="160">
        <v>39</v>
      </c>
      <c r="G9" s="160">
        <v>0</v>
      </c>
      <c r="H9" s="160">
        <v>276</v>
      </c>
      <c r="I9" s="160">
        <v>1195</v>
      </c>
      <c r="J9" s="160">
        <v>887</v>
      </c>
      <c r="K9" s="160">
        <v>0</v>
      </c>
      <c r="L9" s="160">
        <v>516</v>
      </c>
      <c r="M9" s="160">
        <v>0</v>
      </c>
      <c r="N9" s="161">
        <v>46</v>
      </c>
      <c r="O9" s="161">
        <v>47</v>
      </c>
      <c r="P9" s="161">
        <v>48</v>
      </c>
      <c r="Q9" s="161">
        <v>48</v>
      </c>
      <c r="R9" s="161">
        <f t="shared" si="4"/>
        <v>0</v>
      </c>
      <c r="S9" s="25">
        <v>9758</v>
      </c>
      <c r="T9" s="26">
        <v>1874</v>
      </c>
      <c r="U9" s="153">
        <v>1878</v>
      </c>
      <c r="V9" s="153">
        <v>1951</v>
      </c>
      <c r="W9" s="26">
        <f t="shared" si="2"/>
        <v>4</v>
      </c>
      <c r="X9" s="153">
        <v>3638</v>
      </c>
      <c r="Y9" s="25">
        <v>10134</v>
      </c>
      <c r="Z9" s="153">
        <v>4568</v>
      </c>
      <c r="AA9" s="153">
        <v>4976</v>
      </c>
      <c r="AB9" s="153">
        <v>4937</v>
      </c>
      <c r="AC9" s="154">
        <f t="shared" si="5"/>
        <v>-39</v>
      </c>
      <c r="AD9" s="155">
        <f t="shared" si="6"/>
        <v>-0.7837620578778135</v>
      </c>
      <c r="AE9" s="156">
        <v>685</v>
      </c>
      <c r="AF9" s="156">
        <v>6265</v>
      </c>
      <c r="AG9" s="158">
        <f t="shared" si="7"/>
        <v>64.203730272596843</v>
      </c>
      <c r="AH9" s="158">
        <f t="shared" si="8"/>
        <v>61.821590684823363</v>
      </c>
      <c r="AI9" s="158">
        <f t="shared" si="9"/>
        <v>50.594384095101454</v>
      </c>
      <c r="AJ9" s="158">
        <f t="shared" si="10"/>
        <v>48.717189658575094</v>
      </c>
    </row>
    <row r="10" spans="1:36" x14ac:dyDescent="0.25">
      <c r="A10" s="23" t="s">
        <v>266</v>
      </c>
      <c r="B10" s="160" t="s">
        <v>226</v>
      </c>
      <c r="C10" s="160">
        <v>9</v>
      </c>
      <c r="D10" s="160">
        <f t="shared" si="3"/>
        <v>3709</v>
      </c>
      <c r="E10" s="160">
        <v>100</v>
      </c>
      <c r="F10" s="160">
        <v>210</v>
      </c>
      <c r="G10" s="160">
        <v>73</v>
      </c>
      <c r="H10" s="160">
        <v>286</v>
      </c>
      <c r="I10" s="160">
        <v>1178</v>
      </c>
      <c r="J10" s="160">
        <v>484</v>
      </c>
      <c r="K10" s="160">
        <v>0</v>
      </c>
      <c r="L10" s="160">
        <v>200</v>
      </c>
      <c r="M10" s="160">
        <v>1178</v>
      </c>
      <c r="N10" s="161">
        <v>27</v>
      </c>
      <c r="O10" s="161">
        <v>41</v>
      </c>
      <c r="P10" s="161">
        <v>44</v>
      </c>
      <c r="Q10" s="161">
        <v>44</v>
      </c>
      <c r="R10" s="161">
        <f t="shared" si="4"/>
        <v>0</v>
      </c>
      <c r="S10" s="25">
        <v>8067</v>
      </c>
      <c r="T10" s="26">
        <v>1935</v>
      </c>
      <c r="U10" s="153">
        <v>1989</v>
      </c>
      <c r="V10" s="153">
        <v>1846</v>
      </c>
      <c r="W10" s="26">
        <f t="shared" si="2"/>
        <v>54</v>
      </c>
      <c r="X10" s="153">
        <v>1822</v>
      </c>
      <c r="Y10" s="25">
        <v>8187</v>
      </c>
      <c r="Z10" s="153">
        <v>3584</v>
      </c>
      <c r="AA10" s="153">
        <v>5912</v>
      </c>
      <c r="AB10" s="153">
        <v>6013</v>
      </c>
      <c r="AC10" s="154">
        <f t="shared" si="5"/>
        <v>101</v>
      </c>
      <c r="AD10" s="155">
        <f t="shared" si="6"/>
        <v>1.7083897158322057</v>
      </c>
      <c r="AE10" s="156">
        <v>2661</v>
      </c>
      <c r="AF10" s="156">
        <v>4686</v>
      </c>
      <c r="AG10" s="158">
        <f t="shared" si="7"/>
        <v>58.088508739308288</v>
      </c>
      <c r="AH10" s="158">
        <f t="shared" si="8"/>
        <v>57.237083180652249</v>
      </c>
      <c r="AI10" s="158">
        <f t="shared" si="9"/>
        <v>74.538242221395805</v>
      </c>
      <c r="AJ10" s="158">
        <f t="shared" si="10"/>
        <v>73.445706608037128</v>
      </c>
    </row>
    <row r="11" spans="1:36" ht="14.25" customHeight="1" x14ac:dyDescent="0.25">
      <c r="A11" s="23" t="s">
        <v>267</v>
      </c>
      <c r="B11" s="160">
        <v>1</v>
      </c>
      <c r="C11" s="160">
        <v>12</v>
      </c>
      <c r="D11" s="160">
        <f t="shared" si="3"/>
        <v>497</v>
      </c>
      <c r="E11" s="160">
        <v>0</v>
      </c>
      <c r="F11" s="160">
        <v>0</v>
      </c>
      <c r="G11" s="160">
        <v>0</v>
      </c>
      <c r="H11" s="160">
        <v>0</v>
      </c>
      <c r="I11" s="160">
        <v>497</v>
      </c>
      <c r="J11" s="160">
        <v>0</v>
      </c>
      <c r="K11" s="160">
        <v>0</v>
      </c>
      <c r="L11" s="160">
        <v>0</v>
      </c>
      <c r="M11" s="160">
        <v>0</v>
      </c>
      <c r="N11" s="161">
        <v>13</v>
      </c>
      <c r="O11" s="161">
        <v>13</v>
      </c>
      <c r="P11" s="161">
        <v>13</v>
      </c>
      <c r="Q11" s="161">
        <v>13</v>
      </c>
      <c r="R11" s="161">
        <f t="shared" si="4"/>
        <v>0</v>
      </c>
      <c r="S11" s="25">
        <v>4474</v>
      </c>
      <c r="T11" s="163">
        <v>521</v>
      </c>
      <c r="U11" s="153">
        <v>572</v>
      </c>
      <c r="V11" s="153">
        <v>720</v>
      </c>
      <c r="W11" s="26">
        <f t="shared" si="2"/>
        <v>51</v>
      </c>
      <c r="X11" s="153">
        <v>754</v>
      </c>
      <c r="Y11" s="25">
        <v>4545</v>
      </c>
      <c r="Z11" s="153">
        <v>863</v>
      </c>
      <c r="AA11" s="153">
        <v>1652</v>
      </c>
      <c r="AB11" s="153">
        <v>2559</v>
      </c>
      <c r="AC11" s="154">
        <f t="shared" si="5"/>
        <v>907</v>
      </c>
      <c r="AD11" s="155">
        <f t="shared" si="6"/>
        <v>54.903147699757874</v>
      </c>
      <c r="AE11" s="156">
        <v>454</v>
      </c>
      <c r="AF11" s="156">
        <v>2590</v>
      </c>
      <c r="AG11" s="158">
        <f t="shared" si="7"/>
        <v>57.890031291908805</v>
      </c>
      <c r="AH11" s="158">
        <f t="shared" si="8"/>
        <v>56.985698569856979</v>
      </c>
      <c r="AI11" s="158">
        <f t="shared" si="9"/>
        <v>57.197139025480553</v>
      </c>
      <c r="AJ11" s="158">
        <f t="shared" si="10"/>
        <v>56.303630363036298</v>
      </c>
    </row>
    <row r="12" spans="1:36" x14ac:dyDescent="0.25">
      <c r="A12" s="23" t="s">
        <v>268</v>
      </c>
      <c r="B12" s="160">
        <v>3</v>
      </c>
      <c r="C12" s="160">
        <v>3</v>
      </c>
      <c r="D12" s="160">
        <f t="shared" si="3"/>
        <v>1744</v>
      </c>
      <c r="E12" s="160">
        <v>0</v>
      </c>
      <c r="F12" s="160">
        <v>97</v>
      </c>
      <c r="G12" s="160">
        <v>21</v>
      </c>
      <c r="H12" s="160">
        <v>21</v>
      </c>
      <c r="I12" s="160">
        <v>656</v>
      </c>
      <c r="J12" s="160">
        <v>392</v>
      </c>
      <c r="K12" s="160">
        <v>0</v>
      </c>
      <c r="L12" s="160">
        <v>557</v>
      </c>
      <c r="M12" s="160">
        <v>0</v>
      </c>
      <c r="N12" s="161">
        <v>3</v>
      </c>
      <c r="O12" s="161">
        <v>3</v>
      </c>
      <c r="P12" s="161">
        <v>3</v>
      </c>
      <c r="Q12" s="161">
        <v>3</v>
      </c>
      <c r="R12" s="161">
        <f t="shared" si="4"/>
        <v>0</v>
      </c>
      <c r="S12" s="25">
        <v>1855</v>
      </c>
      <c r="T12" s="163">
        <v>653</v>
      </c>
      <c r="U12" s="153">
        <v>653</v>
      </c>
      <c r="V12" s="153">
        <v>686</v>
      </c>
      <c r="W12" s="26">
        <f t="shared" si="2"/>
        <v>0</v>
      </c>
      <c r="X12" s="153">
        <v>954</v>
      </c>
      <c r="Y12" s="25">
        <v>1885</v>
      </c>
      <c r="Z12" s="153">
        <v>1419</v>
      </c>
      <c r="AA12" s="153">
        <v>1508</v>
      </c>
      <c r="AB12" s="153">
        <v>1509</v>
      </c>
      <c r="AC12" s="154">
        <f t="shared" si="5"/>
        <v>1</v>
      </c>
      <c r="AD12" s="155">
        <f t="shared" si="6"/>
        <v>6.6312997347480113E-2</v>
      </c>
      <c r="AE12" s="156">
        <v>1064</v>
      </c>
      <c r="AF12" s="156">
        <v>1068</v>
      </c>
      <c r="AG12" s="158">
        <f t="shared" si="7"/>
        <v>57.574123989218329</v>
      </c>
      <c r="AH12" s="158">
        <f t="shared" si="8"/>
        <v>56.657824933686996</v>
      </c>
      <c r="AI12" s="158">
        <f t="shared" si="9"/>
        <v>81.347708894878707</v>
      </c>
      <c r="AJ12" s="158">
        <f t="shared" si="10"/>
        <v>80.053050397877982</v>
      </c>
    </row>
    <row r="13" spans="1:36" x14ac:dyDescent="0.25">
      <c r="A13" s="23" t="s">
        <v>269</v>
      </c>
      <c r="B13" s="160">
        <v>2</v>
      </c>
      <c r="C13" s="160">
        <v>8</v>
      </c>
      <c r="D13" s="160">
        <f t="shared" si="3"/>
        <v>917</v>
      </c>
      <c r="E13" s="160">
        <v>52</v>
      </c>
      <c r="F13" s="160">
        <v>0</v>
      </c>
      <c r="G13" s="160">
        <v>48</v>
      </c>
      <c r="H13" s="160">
        <v>61</v>
      </c>
      <c r="I13" s="160">
        <v>482</v>
      </c>
      <c r="J13" s="160">
        <v>229</v>
      </c>
      <c r="K13" s="160">
        <v>0</v>
      </c>
      <c r="L13" s="160">
        <v>45</v>
      </c>
      <c r="M13" s="160">
        <v>0</v>
      </c>
      <c r="N13" s="161">
        <v>8</v>
      </c>
      <c r="O13" s="161">
        <v>8</v>
      </c>
      <c r="P13" s="161">
        <v>8</v>
      </c>
      <c r="Q13" s="161">
        <v>8</v>
      </c>
      <c r="R13" s="161">
        <f t="shared" si="4"/>
        <v>0</v>
      </c>
      <c r="S13" s="25">
        <v>2637</v>
      </c>
      <c r="T13" s="163">
        <v>9</v>
      </c>
      <c r="U13" s="153">
        <v>10</v>
      </c>
      <c r="V13" s="153">
        <v>563</v>
      </c>
      <c r="W13" s="26">
        <f t="shared" si="2"/>
        <v>1</v>
      </c>
      <c r="X13" s="153">
        <v>1143</v>
      </c>
      <c r="Y13" s="25">
        <v>2673</v>
      </c>
      <c r="Z13" s="153">
        <v>1917</v>
      </c>
      <c r="AA13" s="153">
        <v>2004</v>
      </c>
      <c r="AB13" s="153">
        <v>2006</v>
      </c>
      <c r="AC13" s="154">
        <f t="shared" si="5"/>
        <v>2</v>
      </c>
      <c r="AD13" s="155">
        <f t="shared" si="6"/>
        <v>9.9800399201596807E-2</v>
      </c>
      <c r="AE13" s="156"/>
      <c r="AF13" s="156">
        <v>1459</v>
      </c>
      <c r="AG13" s="158">
        <f t="shared" si="7"/>
        <v>55.328024270003787</v>
      </c>
      <c r="AH13" s="158">
        <f t="shared" si="8"/>
        <v>54.582865693976807</v>
      </c>
      <c r="AI13" s="158">
        <f t="shared" si="9"/>
        <v>76.071293136139545</v>
      </c>
      <c r="AJ13" s="158">
        <f t="shared" si="10"/>
        <v>75.04676393565282</v>
      </c>
    </row>
    <row r="14" spans="1:36" x14ac:dyDescent="0.25">
      <c r="A14" s="23" t="s">
        <v>270</v>
      </c>
      <c r="B14" s="160">
        <v>2</v>
      </c>
      <c r="C14" s="160">
        <v>17</v>
      </c>
      <c r="D14" s="160">
        <f t="shared" si="3"/>
        <v>1407</v>
      </c>
      <c r="E14" s="160">
        <v>96</v>
      </c>
      <c r="F14" s="160">
        <v>0</v>
      </c>
      <c r="G14" s="160">
        <v>30</v>
      </c>
      <c r="H14" s="160">
        <v>88</v>
      </c>
      <c r="I14" s="160">
        <v>463</v>
      </c>
      <c r="J14" s="160">
        <v>535</v>
      </c>
      <c r="K14" s="160">
        <v>0</v>
      </c>
      <c r="L14" s="160">
        <v>195</v>
      </c>
      <c r="M14" s="160">
        <v>0</v>
      </c>
      <c r="N14" s="161">
        <v>17</v>
      </c>
      <c r="O14" s="161">
        <v>19</v>
      </c>
      <c r="P14" s="161">
        <v>19</v>
      </c>
      <c r="Q14" s="161">
        <v>19</v>
      </c>
      <c r="R14" s="161">
        <f t="shared" si="4"/>
        <v>0</v>
      </c>
      <c r="S14" s="25">
        <v>2192</v>
      </c>
      <c r="T14" s="26">
        <v>59</v>
      </c>
      <c r="U14" s="153">
        <v>61</v>
      </c>
      <c r="V14" s="153">
        <v>279</v>
      </c>
      <c r="W14" s="26">
        <f t="shared" si="2"/>
        <v>2</v>
      </c>
      <c r="X14" s="153">
        <v>775</v>
      </c>
      <c r="Y14" s="25">
        <v>2214</v>
      </c>
      <c r="Z14" s="153">
        <v>1214</v>
      </c>
      <c r="AA14" s="153">
        <v>1381</v>
      </c>
      <c r="AB14" s="153">
        <v>1381</v>
      </c>
      <c r="AC14" s="154">
        <f t="shared" si="5"/>
        <v>0</v>
      </c>
      <c r="AD14" s="155">
        <f t="shared" si="6"/>
        <v>0</v>
      </c>
      <c r="AE14" s="156">
        <v>840</v>
      </c>
      <c r="AF14" s="156">
        <v>1195</v>
      </c>
      <c r="AG14" s="158">
        <f t="shared" si="7"/>
        <v>54.51642335766423</v>
      </c>
      <c r="AH14" s="158">
        <f t="shared" si="8"/>
        <v>53.9747064137308</v>
      </c>
      <c r="AI14" s="158">
        <f t="shared" si="9"/>
        <v>63.001824817518241</v>
      </c>
      <c r="AJ14" s="158">
        <f t="shared" si="10"/>
        <v>62.375790424570908</v>
      </c>
    </row>
    <row r="15" spans="1:36" x14ac:dyDescent="0.25">
      <c r="A15" s="159" t="s">
        <v>271</v>
      </c>
      <c r="B15" s="160">
        <v>2</v>
      </c>
      <c r="C15" s="160">
        <v>32</v>
      </c>
      <c r="D15" s="160">
        <f t="shared" si="3"/>
        <v>1452</v>
      </c>
      <c r="E15" s="160">
        <v>32</v>
      </c>
      <c r="F15" s="160">
        <v>0</v>
      </c>
      <c r="G15" s="160">
        <v>45</v>
      </c>
      <c r="H15" s="160">
        <v>81</v>
      </c>
      <c r="I15" s="160">
        <v>704</v>
      </c>
      <c r="J15" s="160">
        <v>407</v>
      </c>
      <c r="K15" s="160">
        <v>0</v>
      </c>
      <c r="L15" s="160">
        <v>153</v>
      </c>
      <c r="M15" s="160">
        <v>30</v>
      </c>
      <c r="N15" s="161">
        <v>32</v>
      </c>
      <c r="O15" s="161">
        <v>34</v>
      </c>
      <c r="P15" s="161">
        <v>33</v>
      </c>
      <c r="Q15" s="161">
        <v>34</v>
      </c>
      <c r="R15" s="161">
        <f t="shared" si="4"/>
        <v>1</v>
      </c>
      <c r="S15" s="25">
        <v>8957</v>
      </c>
      <c r="T15" s="163">
        <v>2201</v>
      </c>
      <c r="U15" s="153">
        <v>2209</v>
      </c>
      <c r="V15" s="153">
        <v>2209</v>
      </c>
      <c r="W15" s="26">
        <f t="shared" si="2"/>
        <v>8</v>
      </c>
      <c r="X15" s="153">
        <v>2213</v>
      </c>
      <c r="Y15" s="25">
        <v>9254</v>
      </c>
      <c r="Z15" s="153">
        <v>2572</v>
      </c>
      <c r="AA15" s="153">
        <v>3842</v>
      </c>
      <c r="AB15" s="153">
        <v>4015</v>
      </c>
      <c r="AC15" s="154">
        <f t="shared" si="5"/>
        <v>173</v>
      </c>
      <c r="AD15" s="155">
        <f t="shared" si="6"/>
        <v>4.5028630921395107</v>
      </c>
      <c r="AE15" s="156">
        <v>2122</v>
      </c>
      <c r="AF15" s="156">
        <v>4819</v>
      </c>
      <c r="AG15" s="158">
        <f t="shared" si="7"/>
        <v>53.801496036619405</v>
      </c>
      <c r="AH15" s="158">
        <f t="shared" si="8"/>
        <v>52.074778474173328</v>
      </c>
      <c r="AI15" s="158">
        <f t="shared" si="9"/>
        <v>44.825276320196501</v>
      </c>
      <c r="AJ15" s="158">
        <f t="shared" si="10"/>
        <v>43.38664361357251</v>
      </c>
    </row>
    <row r="16" spans="1:36" x14ac:dyDescent="0.25">
      <c r="A16" s="159" t="s">
        <v>272</v>
      </c>
      <c r="B16" s="160">
        <v>2</v>
      </c>
      <c r="C16" s="160">
        <v>7</v>
      </c>
      <c r="D16" s="160">
        <f t="shared" si="3"/>
        <v>3310</v>
      </c>
      <c r="E16" s="160">
        <v>463</v>
      </c>
      <c r="F16" s="160">
        <v>0</v>
      </c>
      <c r="G16" s="160">
        <v>473</v>
      </c>
      <c r="H16" s="160">
        <v>121</v>
      </c>
      <c r="I16" s="160">
        <v>385</v>
      </c>
      <c r="J16" s="160">
        <v>1308</v>
      </c>
      <c r="K16" s="160">
        <v>109</v>
      </c>
      <c r="L16" s="160">
        <v>451</v>
      </c>
      <c r="M16" s="160">
        <v>0</v>
      </c>
      <c r="N16" s="161">
        <v>31</v>
      </c>
      <c r="O16" s="161">
        <v>31</v>
      </c>
      <c r="P16" s="161">
        <v>34</v>
      </c>
      <c r="Q16" s="161">
        <v>34</v>
      </c>
      <c r="R16" s="161">
        <f t="shared" si="4"/>
        <v>0</v>
      </c>
      <c r="S16" s="25">
        <v>6562</v>
      </c>
      <c r="T16" s="26">
        <v>1444</v>
      </c>
      <c r="U16" s="153">
        <v>1626</v>
      </c>
      <c r="V16" s="153">
        <v>1640</v>
      </c>
      <c r="W16" s="26">
        <f t="shared" si="2"/>
        <v>182</v>
      </c>
      <c r="X16" s="153">
        <v>2429</v>
      </c>
      <c r="Y16" s="25">
        <v>6764</v>
      </c>
      <c r="Z16" s="153">
        <v>3338</v>
      </c>
      <c r="AA16" s="153">
        <v>5372</v>
      </c>
      <c r="AB16" s="153">
        <v>5417</v>
      </c>
      <c r="AC16" s="154">
        <f t="shared" si="5"/>
        <v>45</v>
      </c>
      <c r="AD16" s="155">
        <f t="shared" si="6"/>
        <v>0.83767684288905442</v>
      </c>
      <c r="AE16" s="156">
        <v>1733</v>
      </c>
      <c r="AF16" s="156">
        <v>3493</v>
      </c>
      <c r="AG16" s="158">
        <f t="shared" si="7"/>
        <v>53.230722340749764</v>
      </c>
      <c r="AH16" s="158">
        <f t="shared" si="8"/>
        <v>51.641040804257834</v>
      </c>
      <c r="AI16" s="158">
        <f t="shared" si="9"/>
        <v>82.551051508686371</v>
      </c>
      <c r="AJ16" s="158">
        <f t="shared" si="10"/>
        <v>80.08574807806032</v>
      </c>
    </row>
    <row r="17" spans="1:36" x14ac:dyDescent="0.25">
      <c r="A17" s="159" t="s">
        <v>273</v>
      </c>
      <c r="B17" s="160">
        <v>3</v>
      </c>
      <c r="C17" s="160">
        <v>29</v>
      </c>
      <c r="D17" s="160">
        <f t="shared" si="3"/>
        <v>5430</v>
      </c>
      <c r="E17" s="160">
        <v>932</v>
      </c>
      <c r="F17" s="160">
        <v>0</v>
      </c>
      <c r="G17" s="160">
        <v>795</v>
      </c>
      <c r="H17" s="160">
        <v>304</v>
      </c>
      <c r="I17" s="160">
        <v>1453</v>
      </c>
      <c r="J17" s="160">
        <v>1572</v>
      </c>
      <c r="K17" s="160">
        <v>0</v>
      </c>
      <c r="L17" s="160">
        <v>254</v>
      </c>
      <c r="M17" s="160">
        <v>120</v>
      </c>
      <c r="N17" s="161">
        <v>33</v>
      </c>
      <c r="O17" s="161">
        <v>34</v>
      </c>
      <c r="P17" s="161">
        <v>36</v>
      </c>
      <c r="Q17" s="161">
        <v>35</v>
      </c>
      <c r="R17" s="161">
        <f t="shared" si="4"/>
        <v>-1</v>
      </c>
      <c r="S17" s="25">
        <v>15198</v>
      </c>
      <c r="T17" s="24">
        <v>470</v>
      </c>
      <c r="U17" s="162">
        <v>1483</v>
      </c>
      <c r="V17" s="162">
        <v>1858</v>
      </c>
      <c r="W17" s="26">
        <f t="shared" si="2"/>
        <v>1013</v>
      </c>
      <c r="X17" s="153">
        <v>2125</v>
      </c>
      <c r="Y17" s="25">
        <v>15997</v>
      </c>
      <c r="Z17" s="153">
        <v>3165</v>
      </c>
      <c r="AA17" s="153">
        <v>4000</v>
      </c>
      <c r="AB17" s="153">
        <v>4085</v>
      </c>
      <c r="AC17" s="154">
        <f t="shared" si="5"/>
        <v>85</v>
      </c>
      <c r="AD17" s="155">
        <f t="shared" si="6"/>
        <v>2.125</v>
      </c>
      <c r="AE17" s="156">
        <v>318</v>
      </c>
      <c r="AF17" s="156">
        <v>7640</v>
      </c>
      <c r="AG17" s="158">
        <f t="shared" si="7"/>
        <v>50.269772338465593</v>
      </c>
      <c r="AH17" s="158">
        <f t="shared" si="8"/>
        <v>47.758954804025755</v>
      </c>
      <c r="AI17" s="158">
        <f t="shared" si="9"/>
        <v>26.878536649559155</v>
      </c>
      <c r="AJ17" s="158">
        <f t="shared" si="10"/>
        <v>25.536038007126336</v>
      </c>
    </row>
    <row r="18" spans="1:36" x14ac:dyDescent="0.25">
      <c r="A18" s="23" t="s">
        <v>274</v>
      </c>
      <c r="B18" s="160">
        <v>2</v>
      </c>
      <c r="C18" s="160">
        <v>4</v>
      </c>
      <c r="D18" s="160">
        <f t="shared" si="3"/>
        <v>2331</v>
      </c>
      <c r="E18" s="160">
        <v>88</v>
      </c>
      <c r="F18" s="160">
        <v>0</v>
      </c>
      <c r="G18" s="160">
        <v>80</v>
      </c>
      <c r="H18" s="160">
        <v>98</v>
      </c>
      <c r="I18" s="160">
        <v>1075</v>
      </c>
      <c r="J18" s="160">
        <v>841</v>
      </c>
      <c r="K18" s="160">
        <v>0</v>
      </c>
      <c r="L18" s="160">
        <v>149</v>
      </c>
      <c r="M18" s="160">
        <v>0</v>
      </c>
      <c r="N18" s="161">
        <v>4</v>
      </c>
      <c r="O18" s="161">
        <v>4</v>
      </c>
      <c r="P18" s="161">
        <v>4</v>
      </c>
      <c r="Q18" s="161">
        <v>5</v>
      </c>
      <c r="R18" s="161">
        <f t="shared" si="4"/>
        <v>1</v>
      </c>
      <c r="S18" s="25">
        <v>5243</v>
      </c>
      <c r="T18" s="163">
        <v>1472</v>
      </c>
      <c r="U18" s="153">
        <v>1577</v>
      </c>
      <c r="V18" s="153">
        <v>1571</v>
      </c>
      <c r="W18" s="26">
        <f t="shared" si="2"/>
        <v>105</v>
      </c>
      <c r="X18" s="153">
        <v>1617</v>
      </c>
      <c r="Y18" s="25">
        <v>5200</v>
      </c>
      <c r="Z18" s="153">
        <v>1666</v>
      </c>
      <c r="AA18" s="153">
        <v>2118</v>
      </c>
      <c r="AB18" s="153">
        <v>2133</v>
      </c>
      <c r="AC18" s="154">
        <f t="shared" si="5"/>
        <v>15</v>
      </c>
      <c r="AD18" s="155">
        <f t="shared" si="6"/>
        <v>0.70821529745042489</v>
      </c>
      <c r="AE18" s="156">
        <v>22</v>
      </c>
      <c r="AF18" s="156">
        <v>2313</v>
      </c>
      <c r="AG18" s="158">
        <f t="shared" si="7"/>
        <v>44.115964142666414</v>
      </c>
      <c r="AH18" s="158">
        <f t="shared" si="8"/>
        <v>44.480769230769234</v>
      </c>
      <c r="AI18" s="158">
        <f t="shared" si="9"/>
        <v>40.682815182147628</v>
      </c>
      <c r="AJ18" s="158">
        <f t="shared" si="10"/>
        <v>41.019230769230766</v>
      </c>
    </row>
    <row r="19" spans="1:36" x14ac:dyDescent="0.25">
      <c r="A19" s="159" t="s">
        <v>275</v>
      </c>
      <c r="B19" s="160">
        <v>2</v>
      </c>
      <c r="C19" s="160">
        <v>28</v>
      </c>
      <c r="D19" s="160">
        <f t="shared" si="3"/>
        <v>1990</v>
      </c>
      <c r="E19" s="160">
        <v>17</v>
      </c>
      <c r="F19" s="160">
        <v>0</v>
      </c>
      <c r="G19" s="160">
        <v>216</v>
      </c>
      <c r="H19" s="160">
        <v>51</v>
      </c>
      <c r="I19" s="160">
        <v>1107</v>
      </c>
      <c r="J19" s="160">
        <v>510</v>
      </c>
      <c r="K19" s="160">
        <v>0</v>
      </c>
      <c r="L19" s="160">
        <v>89</v>
      </c>
      <c r="M19" s="160">
        <v>0</v>
      </c>
      <c r="N19" s="161">
        <v>35</v>
      </c>
      <c r="O19" s="161">
        <v>36</v>
      </c>
      <c r="P19" s="161">
        <v>36</v>
      </c>
      <c r="Q19" s="161">
        <v>35</v>
      </c>
      <c r="R19" s="161">
        <f t="shared" si="4"/>
        <v>-1</v>
      </c>
      <c r="S19" s="25">
        <v>9362</v>
      </c>
      <c r="T19" s="163">
        <v>1037</v>
      </c>
      <c r="U19" s="153">
        <v>1089</v>
      </c>
      <c r="V19" s="153">
        <v>1289</v>
      </c>
      <c r="W19" s="26">
        <f t="shared" si="2"/>
        <v>52</v>
      </c>
      <c r="X19" s="153">
        <v>1828</v>
      </c>
      <c r="Y19" s="25">
        <v>9717</v>
      </c>
      <c r="Z19" s="153">
        <v>2587</v>
      </c>
      <c r="AA19" s="153">
        <v>2942</v>
      </c>
      <c r="AB19" s="153">
        <v>2955</v>
      </c>
      <c r="AC19" s="154">
        <f t="shared" si="5"/>
        <v>13</v>
      </c>
      <c r="AD19" s="155">
        <f t="shared" si="6"/>
        <v>0.44187627464309992</v>
      </c>
      <c r="AE19" s="156">
        <v>1</v>
      </c>
      <c r="AF19" s="156">
        <v>4282</v>
      </c>
      <c r="AG19" s="158">
        <f t="shared" si="7"/>
        <v>45.738090151676992</v>
      </c>
      <c r="AH19" s="158">
        <f t="shared" si="8"/>
        <v>44.067098898837088</v>
      </c>
      <c r="AI19" s="158">
        <f t="shared" si="9"/>
        <v>31.563768425550094</v>
      </c>
      <c r="AJ19" s="158">
        <f t="shared" si="10"/>
        <v>30.410620561901823</v>
      </c>
    </row>
    <row r="20" spans="1:36" x14ac:dyDescent="0.25">
      <c r="A20" s="23" t="s">
        <v>221</v>
      </c>
      <c r="B20" s="160">
        <v>3</v>
      </c>
      <c r="C20" s="160">
        <v>6</v>
      </c>
      <c r="D20" s="160">
        <f t="shared" si="3"/>
        <v>2827</v>
      </c>
      <c r="E20" s="160">
        <v>165</v>
      </c>
      <c r="F20" s="160">
        <v>0</v>
      </c>
      <c r="G20" s="160">
        <v>0</v>
      </c>
      <c r="H20" s="160">
        <v>0</v>
      </c>
      <c r="I20" s="160">
        <v>184</v>
      </c>
      <c r="J20" s="160">
        <v>1619</v>
      </c>
      <c r="K20" s="160">
        <v>0</v>
      </c>
      <c r="L20" s="160">
        <v>852</v>
      </c>
      <c r="M20" s="160">
        <v>7</v>
      </c>
      <c r="N20" s="161">
        <v>7</v>
      </c>
      <c r="O20" s="161">
        <v>8</v>
      </c>
      <c r="P20" s="161">
        <v>7</v>
      </c>
      <c r="Q20" s="161">
        <v>7</v>
      </c>
      <c r="R20" s="161">
        <f t="shared" si="4"/>
        <v>0</v>
      </c>
      <c r="S20" s="25">
        <v>4394</v>
      </c>
      <c r="T20" s="24">
        <v>370</v>
      </c>
      <c r="U20" s="162">
        <v>380</v>
      </c>
      <c r="V20" s="162">
        <v>384</v>
      </c>
      <c r="W20" s="26">
        <f t="shared" si="2"/>
        <v>10</v>
      </c>
      <c r="X20" s="153">
        <v>398</v>
      </c>
      <c r="Y20" s="25">
        <v>4609</v>
      </c>
      <c r="Z20" s="153">
        <v>816</v>
      </c>
      <c r="AA20" s="153">
        <v>914</v>
      </c>
      <c r="AB20" s="153">
        <v>939</v>
      </c>
      <c r="AC20" s="154">
        <f t="shared" si="5"/>
        <v>25</v>
      </c>
      <c r="AD20" s="155">
        <f t="shared" si="6"/>
        <v>2.7352297592997812</v>
      </c>
      <c r="AE20" s="156">
        <v>182</v>
      </c>
      <c r="AF20" s="156">
        <v>1996</v>
      </c>
      <c r="AG20" s="158">
        <f t="shared" si="7"/>
        <v>45.425580336822939</v>
      </c>
      <c r="AH20" s="158">
        <f t="shared" si="8"/>
        <v>43.306574094163587</v>
      </c>
      <c r="AI20" s="158">
        <f t="shared" si="9"/>
        <v>21.370050068274921</v>
      </c>
      <c r="AJ20" s="158">
        <f t="shared" si="10"/>
        <v>20.373182903015838</v>
      </c>
    </row>
    <row r="21" spans="1:36" x14ac:dyDescent="0.25">
      <c r="A21" s="159" t="s">
        <v>276</v>
      </c>
      <c r="B21" s="160">
        <v>2</v>
      </c>
      <c r="C21" s="160">
        <v>3</v>
      </c>
      <c r="D21" s="160">
        <f t="shared" si="3"/>
        <v>1962</v>
      </c>
      <c r="E21" s="160">
        <v>134</v>
      </c>
      <c r="F21" s="160">
        <v>0</v>
      </c>
      <c r="G21" s="160">
        <v>28</v>
      </c>
      <c r="H21" s="160">
        <v>253</v>
      </c>
      <c r="I21" s="160">
        <v>1020</v>
      </c>
      <c r="J21" s="160">
        <v>341</v>
      </c>
      <c r="K21" s="160">
        <v>0</v>
      </c>
      <c r="L21" s="160">
        <v>186</v>
      </c>
      <c r="M21" s="160">
        <v>0</v>
      </c>
      <c r="N21" s="161">
        <v>3</v>
      </c>
      <c r="O21" s="161">
        <v>3</v>
      </c>
      <c r="P21" s="161">
        <v>3</v>
      </c>
      <c r="Q21" s="161">
        <v>4</v>
      </c>
      <c r="R21" s="161">
        <f t="shared" si="4"/>
        <v>1</v>
      </c>
      <c r="S21" s="25">
        <v>3230</v>
      </c>
      <c r="T21" s="26">
        <v>463</v>
      </c>
      <c r="U21" s="153">
        <v>497</v>
      </c>
      <c r="V21" s="153">
        <v>518</v>
      </c>
      <c r="W21" s="26">
        <f t="shared" si="2"/>
        <v>34</v>
      </c>
      <c r="X21" s="153">
        <v>552</v>
      </c>
      <c r="Y21" s="25">
        <v>3372</v>
      </c>
      <c r="Z21" s="153">
        <v>676</v>
      </c>
      <c r="AA21" s="153">
        <v>840</v>
      </c>
      <c r="AB21" s="153">
        <v>913</v>
      </c>
      <c r="AC21" s="154">
        <f t="shared" si="5"/>
        <v>73</v>
      </c>
      <c r="AD21" s="155">
        <f t="shared" si="6"/>
        <v>8.6904761904761898</v>
      </c>
      <c r="AE21" s="156">
        <v>17</v>
      </c>
      <c r="AF21" s="156">
        <v>1450</v>
      </c>
      <c r="AG21" s="158">
        <f t="shared" si="7"/>
        <v>44.891640866873068</v>
      </c>
      <c r="AH21" s="158">
        <f t="shared" si="8"/>
        <v>43.001186239620402</v>
      </c>
      <c r="AI21" s="158">
        <f t="shared" si="9"/>
        <v>28.266253869969042</v>
      </c>
      <c r="AJ21" s="158">
        <f t="shared" si="10"/>
        <v>27.075919335705812</v>
      </c>
    </row>
    <row r="22" spans="1:36" x14ac:dyDescent="0.25">
      <c r="A22" s="159" t="s">
        <v>277</v>
      </c>
      <c r="B22" s="160">
        <v>3</v>
      </c>
      <c r="C22" s="160">
        <v>33</v>
      </c>
      <c r="D22" s="160">
        <f t="shared" si="3"/>
        <v>3599</v>
      </c>
      <c r="E22" s="160">
        <v>71</v>
      </c>
      <c r="F22" s="160">
        <v>0</v>
      </c>
      <c r="G22" s="160">
        <v>103</v>
      </c>
      <c r="H22" s="160">
        <v>42</v>
      </c>
      <c r="I22" s="160">
        <v>1090</v>
      </c>
      <c r="J22" s="160">
        <v>1539</v>
      </c>
      <c r="K22" s="160">
        <v>192</v>
      </c>
      <c r="L22" s="160">
        <v>504</v>
      </c>
      <c r="M22" s="160">
        <v>58</v>
      </c>
      <c r="N22" s="161">
        <v>35</v>
      </c>
      <c r="O22" s="161">
        <v>37</v>
      </c>
      <c r="P22" s="161">
        <v>37</v>
      </c>
      <c r="Q22" s="161">
        <v>37</v>
      </c>
      <c r="R22" s="161">
        <f t="shared" si="4"/>
        <v>0</v>
      </c>
      <c r="S22" s="25">
        <v>6864</v>
      </c>
      <c r="T22" s="163">
        <v>997</v>
      </c>
      <c r="U22" s="153">
        <v>1314</v>
      </c>
      <c r="V22" s="153">
        <v>1398</v>
      </c>
      <c r="W22" s="26">
        <f t="shared" si="2"/>
        <v>317</v>
      </c>
      <c r="X22" s="153">
        <v>1451</v>
      </c>
      <c r="Y22" s="25">
        <v>6956</v>
      </c>
      <c r="Z22" s="153">
        <v>2005</v>
      </c>
      <c r="AA22" s="153">
        <v>2305</v>
      </c>
      <c r="AB22" s="153">
        <v>2316</v>
      </c>
      <c r="AC22" s="154">
        <f t="shared" si="5"/>
        <v>11</v>
      </c>
      <c r="AD22" s="155">
        <f t="shared" si="6"/>
        <v>0.47722342733188716</v>
      </c>
      <c r="AE22" s="156">
        <v>262</v>
      </c>
      <c r="AF22" s="156">
        <v>2957</v>
      </c>
      <c r="AG22" s="158">
        <f t="shared" si="7"/>
        <v>43.079836829836829</v>
      </c>
      <c r="AH22" s="158">
        <f t="shared" si="8"/>
        <v>42.510063254744104</v>
      </c>
      <c r="AI22" s="158">
        <f t="shared" si="9"/>
        <v>33.74125874125874</v>
      </c>
      <c r="AJ22" s="158">
        <f t="shared" si="10"/>
        <v>33.294997124784359</v>
      </c>
    </row>
    <row r="23" spans="1:36" x14ac:dyDescent="0.25">
      <c r="A23" s="159" t="s">
        <v>278</v>
      </c>
      <c r="B23" s="160">
        <v>2</v>
      </c>
      <c r="C23" s="160">
        <v>10</v>
      </c>
      <c r="D23" s="160">
        <f t="shared" si="3"/>
        <v>1118</v>
      </c>
      <c r="E23" s="160">
        <v>30</v>
      </c>
      <c r="F23" s="160">
        <v>0</v>
      </c>
      <c r="G23" s="160">
        <v>295</v>
      </c>
      <c r="H23" s="160">
        <v>0</v>
      </c>
      <c r="I23" s="160">
        <v>275</v>
      </c>
      <c r="J23" s="160">
        <v>270</v>
      </c>
      <c r="K23" s="160">
        <v>0</v>
      </c>
      <c r="L23" s="160">
        <v>222</v>
      </c>
      <c r="M23" s="160">
        <v>26</v>
      </c>
      <c r="N23" s="161">
        <v>10</v>
      </c>
      <c r="O23" s="161">
        <v>11</v>
      </c>
      <c r="P23" s="161">
        <v>11</v>
      </c>
      <c r="Q23" s="161">
        <v>11</v>
      </c>
      <c r="R23" s="161">
        <f t="shared" si="4"/>
        <v>0</v>
      </c>
      <c r="S23" s="80">
        <v>2752</v>
      </c>
      <c r="T23" s="160">
        <v>377</v>
      </c>
      <c r="U23" s="162">
        <v>382</v>
      </c>
      <c r="V23" s="162">
        <v>384</v>
      </c>
      <c r="W23" s="26">
        <f t="shared" si="2"/>
        <v>5</v>
      </c>
      <c r="X23" s="153">
        <v>387</v>
      </c>
      <c r="Y23" s="80">
        <v>3054</v>
      </c>
      <c r="Z23" s="153">
        <v>485</v>
      </c>
      <c r="AA23" s="153">
        <v>856</v>
      </c>
      <c r="AB23" s="153">
        <v>945</v>
      </c>
      <c r="AC23" s="154">
        <f t="shared" si="5"/>
        <v>89</v>
      </c>
      <c r="AD23" s="155">
        <f t="shared" si="6"/>
        <v>10.397196261682243</v>
      </c>
      <c r="AE23" s="156">
        <v>20</v>
      </c>
      <c r="AF23" s="156">
        <v>1174</v>
      </c>
      <c r="AG23" s="158">
        <f t="shared" si="7"/>
        <v>42.659883720930232</v>
      </c>
      <c r="AH23" s="158">
        <f t="shared" si="8"/>
        <v>38.441388343156518</v>
      </c>
      <c r="AI23" s="158">
        <f t="shared" si="9"/>
        <v>34.338662790697676</v>
      </c>
      <c r="AJ23" s="158">
        <f t="shared" si="10"/>
        <v>30.943025540275048</v>
      </c>
    </row>
    <row r="24" spans="1:36" x14ac:dyDescent="0.25">
      <c r="A24" s="159" t="s">
        <v>279</v>
      </c>
      <c r="B24" s="160" t="s">
        <v>220</v>
      </c>
      <c r="C24" s="160">
        <v>103</v>
      </c>
      <c r="D24" s="160">
        <f t="shared" si="3"/>
        <v>101255</v>
      </c>
      <c r="E24" s="160">
        <v>3744</v>
      </c>
      <c r="F24" s="160">
        <v>225</v>
      </c>
      <c r="G24" s="160">
        <v>1658</v>
      </c>
      <c r="H24" s="160">
        <v>3964</v>
      </c>
      <c r="I24" s="160">
        <v>29160</v>
      </c>
      <c r="J24" s="160">
        <v>40527</v>
      </c>
      <c r="K24" s="160">
        <v>1268</v>
      </c>
      <c r="L24" s="160">
        <v>20434</v>
      </c>
      <c r="M24" s="160">
        <v>275</v>
      </c>
      <c r="N24" s="161">
        <v>104</v>
      </c>
      <c r="O24" s="161">
        <v>158</v>
      </c>
      <c r="P24" s="161">
        <v>172</v>
      </c>
      <c r="Q24" s="161">
        <v>180</v>
      </c>
      <c r="R24" s="161">
        <f t="shared" si="4"/>
        <v>8</v>
      </c>
      <c r="S24" s="25">
        <v>210746</v>
      </c>
      <c r="T24" s="24">
        <v>47222</v>
      </c>
      <c r="U24" s="162">
        <v>47703</v>
      </c>
      <c r="V24" s="162">
        <v>48127</v>
      </c>
      <c r="W24" s="26">
        <f t="shared" si="2"/>
        <v>481</v>
      </c>
      <c r="X24" s="153">
        <v>48660</v>
      </c>
      <c r="Y24" s="25">
        <v>221038</v>
      </c>
      <c r="Z24" s="153">
        <v>50282</v>
      </c>
      <c r="AA24" s="153">
        <v>51735</v>
      </c>
      <c r="AB24" s="153">
        <v>52344</v>
      </c>
      <c r="AC24" s="154">
        <f t="shared" si="5"/>
        <v>609</v>
      </c>
      <c r="AD24" s="155">
        <f t="shared" si="6"/>
        <v>1.1771527979124383</v>
      </c>
      <c r="AE24" s="156"/>
      <c r="AF24" s="156">
        <v>79684</v>
      </c>
      <c r="AG24" s="158">
        <f t="shared" si="7"/>
        <v>37.810444800850313</v>
      </c>
      <c r="AH24" s="158">
        <f t="shared" si="8"/>
        <v>36.049909970231361</v>
      </c>
      <c r="AI24" s="158">
        <f t="shared" si="9"/>
        <v>24.837482087441753</v>
      </c>
      <c r="AJ24" s="158">
        <f t="shared" si="10"/>
        <v>23.680996027832318</v>
      </c>
    </row>
    <row r="25" spans="1:36" x14ac:dyDescent="0.25">
      <c r="A25" s="159" t="s">
        <v>280</v>
      </c>
      <c r="B25" s="160">
        <v>1</v>
      </c>
      <c r="C25" s="160">
        <v>7</v>
      </c>
      <c r="D25" s="160">
        <f t="shared" si="3"/>
        <v>620</v>
      </c>
      <c r="E25" s="160">
        <v>30</v>
      </c>
      <c r="F25" s="160">
        <v>0</v>
      </c>
      <c r="G25" s="160">
        <v>34</v>
      </c>
      <c r="H25" s="160">
        <v>27</v>
      </c>
      <c r="I25" s="160">
        <v>52</v>
      </c>
      <c r="J25" s="160">
        <v>373</v>
      </c>
      <c r="K25" s="160">
        <v>0</v>
      </c>
      <c r="L25" s="160">
        <v>104</v>
      </c>
      <c r="M25" s="160">
        <v>0</v>
      </c>
      <c r="N25" s="161">
        <v>7</v>
      </c>
      <c r="O25" s="161">
        <v>7</v>
      </c>
      <c r="P25" s="161">
        <v>7</v>
      </c>
      <c r="Q25" s="161">
        <v>7</v>
      </c>
      <c r="R25" s="161">
        <f t="shared" si="4"/>
        <v>0</v>
      </c>
      <c r="S25" s="25">
        <v>7744</v>
      </c>
      <c r="T25" s="26">
        <v>990</v>
      </c>
      <c r="U25" s="153">
        <v>1212</v>
      </c>
      <c r="V25" s="153">
        <v>1740</v>
      </c>
      <c r="W25" s="26">
        <f t="shared" si="2"/>
        <v>222</v>
      </c>
      <c r="X25" s="153">
        <v>2286</v>
      </c>
      <c r="Y25" s="25">
        <v>7995</v>
      </c>
      <c r="Z25" s="153">
        <v>2899</v>
      </c>
      <c r="AA25" s="153">
        <v>3766</v>
      </c>
      <c r="AB25" s="153">
        <v>3871</v>
      </c>
      <c r="AC25" s="154">
        <f t="shared" si="5"/>
        <v>105</v>
      </c>
      <c r="AD25" s="155">
        <f t="shared" si="6"/>
        <v>2.7881040892193312</v>
      </c>
      <c r="AE25" s="156">
        <v>225</v>
      </c>
      <c r="AF25" s="156">
        <v>2722</v>
      </c>
      <c r="AG25" s="158">
        <f t="shared" si="7"/>
        <v>35.149793388429757</v>
      </c>
      <c r="AH25" s="158">
        <f t="shared" si="8"/>
        <v>34.046278924327702</v>
      </c>
      <c r="AI25" s="158">
        <f t="shared" si="9"/>
        <v>49.987086776859506</v>
      </c>
      <c r="AJ25" s="158">
        <f t="shared" si="10"/>
        <v>48.417761100687926</v>
      </c>
    </row>
    <row r="26" spans="1:36" hidden="1" x14ac:dyDescent="0.25">
      <c r="A26" s="23" t="s">
        <v>281</v>
      </c>
      <c r="B26" s="160">
        <v>2</v>
      </c>
      <c r="C26" s="160"/>
      <c r="D26" s="160">
        <f t="shared" si="3"/>
        <v>4459</v>
      </c>
      <c r="E26" s="160">
        <v>640</v>
      </c>
      <c r="F26" s="160">
        <v>1425</v>
      </c>
      <c r="G26" s="160">
        <v>0</v>
      </c>
      <c r="H26" s="160">
        <v>0</v>
      </c>
      <c r="I26" s="160">
        <v>36</v>
      </c>
      <c r="J26" s="160">
        <v>0</v>
      </c>
      <c r="K26" s="160">
        <v>0</v>
      </c>
      <c r="L26" s="160">
        <v>2358</v>
      </c>
      <c r="M26" s="160">
        <v>0</v>
      </c>
      <c r="N26" s="161"/>
      <c r="O26" s="161"/>
      <c r="P26" s="161"/>
      <c r="Q26" s="161"/>
      <c r="R26" s="161">
        <f t="shared" si="4"/>
        <v>0</v>
      </c>
      <c r="S26" s="25">
        <v>6031</v>
      </c>
      <c r="T26" s="160"/>
      <c r="U26" s="162"/>
      <c r="V26" s="162"/>
      <c r="W26" s="26">
        <f t="shared" si="2"/>
        <v>0</v>
      </c>
      <c r="X26" s="153"/>
      <c r="Y26" s="25">
        <v>6031</v>
      </c>
      <c r="Z26" s="153"/>
      <c r="AA26" s="153"/>
      <c r="AB26" s="153"/>
      <c r="AC26" s="154">
        <f t="shared" si="5"/>
        <v>0</v>
      </c>
      <c r="AD26" s="155" t="e">
        <f t="shared" si="6"/>
        <v>#DIV/0!</v>
      </c>
      <c r="AE26" s="156"/>
      <c r="AF26" s="156"/>
      <c r="AG26" s="158">
        <f t="shared" si="7"/>
        <v>0</v>
      </c>
      <c r="AH26" s="158">
        <f t="shared" si="8"/>
        <v>0</v>
      </c>
      <c r="AI26" s="158">
        <f t="shared" si="9"/>
        <v>0</v>
      </c>
      <c r="AJ26" s="158">
        <f t="shared" si="10"/>
        <v>0</v>
      </c>
    </row>
    <row r="27" spans="1:36" x14ac:dyDescent="0.25">
      <c r="A27" s="159" t="s">
        <v>282</v>
      </c>
      <c r="B27" s="160">
        <v>2</v>
      </c>
      <c r="C27" s="160">
        <v>3</v>
      </c>
      <c r="D27" s="160">
        <f t="shared" si="3"/>
        <v>1523</v>
      </c>
      <c r="E27" s="160">
        <v>187</v>
      </c>
      <c r="F27" s="160">
        <v>0</v>
      </c>
      <c r="G27" s="160">
        <v>60</v>
      </c>
      <c r="H27" s="160">
        <v>140</v>
      </c>
      <c r="I27" s="160">
        <v>579</v>
      </c>
      <c r="J27" s="160">
        <v>421</v>
      </c>
      <c r="K27" s="160">
        <v>0</v>
      </c>
      <c r="L27" s="160">
        <v>136</v>
      </c>
      <c r="M27" s="160">
        <v>0</v>
      </c>
      <c r="N27" s="161">
        <v>4</v>
      </c>
      <c r="O27" s="161">
        <v>4</v>
      </c>
      <c r="P27" s="161">
        <v>5</v>
      </c>
      <c r="Q27" s="161">
        <v>5</v>
      </c>
      <c r="R27" s="161">
        <f t="shared" si="4"/>
        <v>0</v>
      </c>
      <c r="S27" s="25">
        <v>1745</v>
      </c>
      <c r="T27" s="163">
        <v>1055</v>
      </c>
      <c r="U27" s="153">
        <v>1054</v>
      </c>
      <c r="V27" s="153">
        <v>1054</v>
      </c>
      <c r="W27" s="26">
        <f t="shared" si="2"/>
        <v>-1</v>
      </c>
      <c r="X27" s="153">
        <v>1054</v>
      </c>
      <c r="Y27" s="25">
        <v>1779</v>
      </c>
      <c r="Z27" s="153">
        <v>1057</v>
      </c>
      <c r="AA27" s="153">
        <v>1312</v>
      </c>
      <c r="AB27" s="153">
        <v>1317</v>
      </c>
      <c r="AC27" s="154">
        <f t="shared" si="5"/>
        <v>5</v>
      </c>
      <c r="AD27" s="155">
        <f t="shared" si="6"/>
        <v>0.38109756097560976</v>
      </c>
      <c r="AE27" s="156">
        <v>71</v>
      </c>
      <c r="AF27" s="156">
        <v>566</v>
      </c>
      <c r="AG27" s="158">
        <f t="shared" si="7"/>
        <v>32.43553008595989</v>
      </c>
      <c r="AH27" s="158">
        <f t="shared" si="8"/>
        <v>31.815626756604836</v>
      </c>
      <c r="AI27" s="158">
        <f t="shared" si="9"/>
        <v>75.472779369627517</v>
      </c>
      <c r="AJ27" s="158">
        <f t="shared" si="10"/>
        <v>74.03035413153458</v>
      </c>
    </row>
    <row r="28" spans="1:36" x14ac:dyDescent="0.25">
      <c r="A28" s="23" t="s">
        <v>283</v>
      </c>
      <c r="B28" s="160">
        <v>2</v>
      </c>
      <c r="C28" s="160">
        <v>30</v>
      </c>
      <c r="D28" s="160">
        <f t="shared" si="3"/>
        <v>2425</v>
      </c>
      <c r="E28" s="160">
        <v>0</v>
      </c>
      <c r="F28" s="160">
        <v>36</v>
      </c>
      <c r="G28" s="160">
        <v>24</v>
      </c>
      <c r="H28" s="160">
        <v>205</v>
      </c>
      <c r="I28" s="160">
        <v>1196</v>
      </c>
      <c r="J28" s="160">
        <v>450</v>
      </c>
      <c r="K28" s="160">
        <v>0</v>
      </c>
      <c r="L28" s="160">
        <v>514</v>
      </c>
      <c r="M28" s="160">
        <v>0</v>
      </c>
      <c r="N28" s="161">
        <v>33</v>
      </c>
      <c r="O28" s="161">
        <v>33</v>
      </c>
      <c r="P28" s="161">
        <v>34</v>
      </c>
      <c r="Q28" s="161">
        <v>35</v>
      </c>
      <c r="R28" s="161">
        <f t="shared" si="4"/>
        <v>1</v>
      </c>
      <c r="S28" s="25">
        <v>7310</v>
      </c>
      <c r="T28" s="163">
        <v>102</v>
      </c>
      <c r="U28" s="153">
        <v>106</v>
      </c>
      <c r="V28" s="153">
        <v>1386</v>
      </c>
      <c r="W28" s="26">
        <f t="shared" si="2"/>
        <v>4</v>
      </c>
      <c r="X28" s="153">
        <v>1889</v>
      </c>
      <c r="Y28" s="25">
        <v>7534</v>
      </c>
      <c r="Z28" s="153">
        <v>2629</v>
      </c>
      <c r="AA28" s="153">
        <v>2956</v>
      </c>
      <c r="AB28" s="153">
        <v>3318</v>
      </c>
      <c r="AC28" s="154">
        <f t="shared" si="5"/>
        <v>362</v>
      </c>
      <c r="AD28" s="155">
        <f t="shared" si="6"/>
        <v>12.246278755074426</v>
      </c>
      <c r="AE28" s="156">
        <v>3</v>
      </c>
      <c r="AF28" s="156">
        <v>2255</v>
      </c>
      <c r="AG28" s="158">
        <f t="shared" si="7"/>
        <v>30.848153214774285</v>
      </c>
      <c r="AH28" s="158">
        <f t="shared" si="8"/>
        <v>29.930979559331032</v>
      </c>
      <c r="AI28" s="158">
        <f t="shared" si="9"/>
        <v>45.389876880984957</v>
      </c>
      <c r="AJ28" s="158">
        <f t="shared" si="10"/>
        <v>44.040350411468012</v>
      </c>
    </row>
    <row r="29" spans="1:36" x14ac:dyDescent="0.25">
      <c r="A29" s="23" t="s">
        <v>284</v>
      </c>
      <c r="B29" s="160">
        <v>2</v>
      </c>
      <c r="C29" s="160">
        <v>3</v>
      </c>
      <c r="D29" s="160">
        <f t="shared" si="3"/>
        <v>1855</v>
      </c>
      <c r="E29" s="160">
        <v>342</v>
      </c>
      <c r="F29" s="160">
        <v>0</v>
      </c>
      <c r="G29" s="160">
        <v>347</v>
      </c>
      <c r="H29" s="160">
        <v>63</v>
      </c>
      <c r="I29" s="160">
        <v>626</v>
      </c>
      <c r="J29" s="160">
        <v>318</v>
      </c>
      <c r="K29" s="160">
        <v>0</v>
      </c>
      <c r="L29" s="160">
        <v>159</v>
      </c>
      <c r="M29" s="160">
        <v>0</v>
      </c>
      <c r="N29" s="161">
        <v>3</v>
      </c>
      <c r="O29" s="161">
        <v>4</v>
      </c>
      <c r="P29" s="161">
        <v>4</v>
      </c>
      <c r="Q29" s="161">
        <v>4</v>
      </c>
      <c r="R29" s="161">
        <f t="shared" si="4"/>
        <v>0</v>
      </c>
      <c r="S29" s="25">
        <v>2218</v>
      </c>
      <c r="T29" s="26">
        <v>352</v>
      </c>
      <c r="U29" s="153">
        <v>361</v>
      </c>
      <c r="V29" s="153">
        <v>371</v>
      </c>
      <c r="W29" s="26">
        <f t="shared" si="2"/>
        <v>9</v>
      </c>
      <c r="X29" s="153">
        <v>376</v>
      </c>
      <c r="Y29" s="25">
        <v>2289</v>
      </c>
      <c r="Z29" s="153">
        <v>455</v>
      </c>
      <c r="AA29" s="153">
        <v>591</v>
      </c>
      <c r="AB29" s="153">
        <v>619</v>
      </c>
      <c r="AC29" s="154">
        <f t="shared" si="5"/>
        <v>28</v>
      </c>
      <c r="AD29" s="155">
        <f t="shared" si="6"/>
        <v>4.7377326565143827</v>
      </c>
      <c r="AE29" s="156">
        <v>371</v>
      </c>
      <c r="AF29" s="156">
        <v>640</v>
      </c>
      <c r="AG29" s="158">
        <f t="shared" si="7"/>
        <v>28.85482416591524</v>
      </c>
      <c r="AH29" s="158">
        <f t="shared" si="8"/>
        <v>27.959807776321536</v>
      </c>
      <c r="AI29" s="158">
        <f t="shared" si="9"/>
        <v>27.908025247971146</v>
      </c>
      <c r="AJ29" s="158">
        <f t="shared" si="10"/>
        <v>27.042376583660985</v>
      </c>
    </row>
    <row r="30" spans="1:36" x14ac:dyDescent="0.25">
      <c r="A30" s="159" t="s">
        <v>285</v>
      </c>
      <c r="B30" s="160">
        <v>2</v>
      </c>
      <c r="C30" s="160">
        <v>2</v>
      </c>
      <c r="D30" s="160">
        <f t="shared" si="3"/>
        <v>1612</v>
      </c>
      <c r="E30" s="160">
        <v>114</v>
      </c>
      <c r="F30" s="160">
        <v>61</v>
      </c>
      <c r="G30" s="160">
        <v>16</v>
      </c>
      <c r="H30" s="160">
        <v>158</v>
      </c>
      <c r="I30" s="160">
        <v>613</v>
      </c>
      <c r="J30" s="160">
        <v>228</v>
      </c>
      <c r="K30" s="160">
        <v>0</v>
      </c>
      <c r="L30" s="160">
        <v>422</v>
      </c>
      <c r="M30" s="160">
        <v>0</v>
      </c>
      <c r="N30" s="161">
        <v>2</v>
      </c>
      <c r="O30" s="161">
        <v>4</v>
      </c>
      <c r="P30" s="161">
        <v>3</v>
      </c>
      <c r="Q30" s="161">
        <v>3</v>
      </c>
      <c r="R30" s="161">
        <f t="shared" si="4"/>
        <v>0</v>
      </c>
      <c r="S30" s="25">
        <v>2642</v>
      </c>
      <c r="T30" s="26">
        <v>828</v>
      </c>
      <c r="U30" s="153">
        <v>829</v>
      </c>
      <c r="V30" s="153">
        <v>831</v>
      </c>
      <c r="W30" s="26">
        <f t="shared" si="2"/>
        <v>1</v>
      </c>
      <c r="X30" s="153">
        <v>831</v>
      </c>
      <c r="Y30" s="25">
        <v>2659</v>
      </c>
      <c r="Z30" s="153">
        <v>831</v>
      </c>
      <c r="AA30" s="153">
        <v>833</v>
      </c>
      <c r="AB30" s="153">
        <v>830</v>
      </c>
      <c r="AC30" s="154">
        <f t="shared" si="5"/>
        <v>-3</v>
      </c>
      <c r="AD30" s="155">
        <f t="shared" si="6"/>
        <v>-0.36014405762304924</v>
      </c>
      <c r="AE30" s="156">
        <v>7</v>
      </c>
      <c r="AF30" s="156">
        <v>742</v>
      </c>
      <c r="AG30" s="158">
        <f t="shared" si="7"/>
        <v>28.084784254352762</v>
      </c>
      <c r="AH30" s="158">
        <f t="shared" si="8"/>
        <v>27.905227529146295</v>
      </c>
      <c r="AI30" s="158">
        <f t="shared" si="9"/>
        <v>31.415594246782739</v>
      </c>
      <c r="AJ30" s="158">
        <f t="shared" si="10"/>
        <v>31.21474238435502</v>
      </c>
    </row>
    <row r="31" spans="1:36" x14ac:dyDescent="0.25">
      <c r="A31" s="159" t="s">
        <v>286</v>
      </c>
      <c r="B31" s="160">
        <v>3</v>
      </c>
      <c r="C31" s="160">
        <v>15</v>
      </c>
      <c r="D31" s="160">
        <f t="shared" si="3"/>
        <v>3111</v>
      </c>
      <c r="E31" s="160">
        <v>122</v>
      </c>
      <c r="F31" s="160">
        <v>0</v>
      </c>
      <c r="G31" s="160">
        <v>56</v>
      </c>
      <c r="H31" s="160">
        <v>41</v>
      </c>
      <c r="I31" s="160">
        <v>646</v>
      </c>
      <c r="J31" s="160">
        <v>370</v>
      </c>
      <c r="K31" s="160">
        <v>0</v>
      </c>
      <c r="L31" s="160">
        <v>1876</v>
      </c>
      <c r="M31" s="160">
        <v>0</v>
      </c>
      <c r="N31" s="161">
        <v>15</v>
      </c>
      <c r="O31" s="161">
        <v>15</v>
      </c>
      <c r="P31" s="161">
        <v>15</v>
      </c>
      <c r="Q31" s="161">
        <v>16</v>
      </c>
      <c r="R31" s="161">
        <f t="shared" si="4"/>
        <v>1</v>
      </c>
      <c r="S31" s="25">
        <v>5781</v>
      </c>
      <c r="T31" s="163">
        <v>63</v>
      </c>
      <c r="U31" s="153">
        <v>76</v>
      </c>
      <c r="V31" s="153">
        <v>498</v>
      </c>
      <c r="W31" s="26">
        <f t="shared" si="2"/>
        <v>13</v>
      </c>
      <c r="X31" s="153">
        <v>1763</v>
      </c>
      <c r="Y31" s="25">
        <v>5840</v>
      </c>
      <c r="Z31" s="153">
        <v>2346</v>
      </c>
      <c r="AA31" s="153">
        <v>2409</v>
      </c>
      <c r="AB31" s="153">
        <v>2436</v>
      </c>
      <c r="AC31" s="154">
        <f t="shared" si="5"/>
        <v>27</v>
      </c>
      <c r="AD31" s="155">
        <f t="shared" si="6"/>
        <v>1.1207970112079702</v>
      </c>
      <c r="AE31" s="156">
        <v>5</v>
      </c>
      <c r="AF31" s="156">
        <v>1600</v>
      </c>
      <c r="AG31" s="158">
        <f t="shared" si="7"/>
        <v>27.676872513405986</v>
      </c>
      <c r="AH31" s="158">
        <f t="shared" si="8"/>
        <v>27.397260273972602</v>
      </c>
      <c r="AI31" s="158">
        <f t="shared" si="9"/>
        <v>42.138038401660609</v>
      </c>
      <c r="AJ31" s="158">
        <f t="shared" si="10"/>
        <v>41.712328767123289</v>
      </c>
    </row>
    <row r="32" spans="1:36" x14ac:dyDescent="0.25">
      <c r="A32" s="159" t="s">
        <v>287</v>
      </c>
      <c r="B32" s="160">
        <v>2</v>
      </c>
      <c r="C32" s="160">
        <v>3</v>
      </c>
      <c r="D32" s="160">
        <f t="shared" si="3"/>
        <v>1710</v>
      </c>
      <c r="E32" s="160">
        <v>0</v>
      </c>
      <c r="F32" s="160">
        <v>46</v>
      </c>
      <c r="G32" s="160">
        <v>44</v>
      </c>
      <c r="H32" s="160">
        <v>59</v>
      </c>
      <c r="I32" s="160">
        <v>777</v>
      </c>
      <c r="J32" s="160">
        <v>562</v>
      </c>
      <c r="K32" s="160">
        <v>0</v>
      </c>
      <c r="L32" s="160">
        <v>222</v>
      </c>
      <c r="M32" s="160">
        <v>0</v>
      </c>
      <c r="N32" s="161">
        <v>3</v>
      </c>
      <c r="O32" s="161">
        <v>3</v>
      </c>
      <c r="P32" s="161">
        <v>3</v>
      </c>
      <c r="Q32" s="161">
        <v>3</v>
      </c>
      <c r="R32" s="161">
        <f t="shared" si="4"/>
        <v>0</v>
      </c>
      <c r="S32" s="25">
        <v>3975</v>
      </c>
      <c r="T32" s="26">
        <v>870</v>
      </c>
      <c r="U32" s="153">
        <v>903</v>
      </c>
      <c r="V32" s="153">
        <v>919</v>
      </c>
      <c r="W32" s="26">
        <f t="shared" si="2"/>
        <v>33</v>
      </c>
      <c r="X32" s="153">
        <v>920</v>
      </c>
      <c r="Y32" s="25">
        <v>4080</v>
      </c>
      <c r="Z32" s="153">
        <v>993</v>
      </c>
      <c r="AA32" s="153">
        <v>1115</v>
      </c>
      <c r="AB32" s="153">
        <v>1133</v>
      </c>
      <c r="AC32" s="154">
        <f t="shared" si="5"/>
        <v>18</v>
      </c>
      <c r="AD32" s="155">
        <f t="shared" si="6"/>
        <v>1.6143497757847534</v>
      </c>
      <c r="AE32" s="156">
        <v>4</v>
      </c>
      <c r="AF32" s="156">
        <v>1025</v>
      </c>
      <c r="AG32" s="158">
        <f t="shared" si="7"/>
        <v>25.786163522012579</v>
      </c>
      <c r="AH32" s="158">
        <f t="shared" si="8"/>
        <v>25.122549019607845</v>
      </c>
      <c r="AI32" s="158">
        <f t="shared" si="9"/>
        <v>28.50314465408805</v>
      </c>
      <c r="AJ32" s="158">
        <f t="shared" si="10"/>
        <v>27.769607843137258</v>
      </c>
    </row>
    <row r="33" spans="1:36" x14ac:dyDescent="0.25">
      <c r="A33" s="159" t="s">
        <v>288</v>
      </c>
      <c r="B33" s="160">
        <v>2</v>
      </c>
      <c r="C33" s="160">
        <v>7</v>
      </c>
      <c r="D33" s="160">
        <f t="shared" si="3"/>
        <v>3268</v>
      </c>
      <c r="E33" s="160">
        <v>164</v>
      </c>
      <c r="F33" s="160">
        <v>107</v>
      </c>
      <c r="G33" s="160">
        <v>75</v>
      </c>
      <c r="H33" s="160">
        <v>33</v>
      </c>
      <c r="I33" s="160">
        <v>1030</v>
      </c>
      <c r="J33" s="160">
        <v>448</v>
      </c>
      <c r="K33" s="160">
        <v>0</v>
      </c>
      <c r="L33" s="160">
        <v>381</v>
      </c>
      <c r="M33" s="160">
        <v>1030</v>
      </c>
      <c r="N33" s="161">
        <v>7</v>
      </c>
      <c r="O33" s="161">
        <v>7</v>
      </c>
      <c r="P33" s="161">
        <v>8</v>
      </c>
      <c r="Q33" s="161">
        <v>8</v>
      </c>
      <c r="R33" s="161">
        <f t="shared" si="4"/>
        <v>0</v>
      </c>
      <c r="S33" s="79">
        <v>6031</v>
      </c>
      <c r="T33" s="163">
        <v>1408</v>
      </c>
      <c r="U33" s="153">
        <v>1553</v>
      </c>
      <c r="V33" s="153">
        <v>1581</v>
      </c>
      <c r="W33" s="26">
        <f t="shared" si="2"/>
        <v>145</v>
      </c>
      <c r="X33" s="153">
        <v>1605</v>
      </c>
      <c r="Y33" s="79">
        <v>6178</v>
      </c>
      <c r="Z33" s="153">
        <v>1846</v>
      </c>
      <c r="AA33" s="153">
        <v>2215</v>
      </c>
      <c r="AB33" s="153">
        <v>2243</v>
      </c>
      <c r="AC33" s="154">
        <f t="shared" si="5"/>
        <v>28</v>
      </c>
      <c r="AD33" s="155">
        <f t="shared" si="6"/>
        <v>1.2641083521444696</v>
      </c>
      <c r="AE33" s="156">
        <v>464</v>
      </c>
      <c r="AF33" s="156">
        <v>1397</v>
      </c>
      <c r="AG33" s="158">
        <f t="shared" si="7"/>
        <v>23.16365445199801</v>
      </c>
      <c r="AH33" s="158">
        <f t="shared" si="8"/>
        <v>22.612495953382972</v>
      </c>
      <c r="AI33" s="158">
        <f t="shared" si="9"/>
        <v>37.191178908970322</v>
      </c>
      <c r="AJ33" s="158">
        <f t="shared" si="10"/>
        <v>36.306247976691488</v>
      </c>
    </row>
    <row r="34" spans="1:36" x14ac:dyDescent="0.25">
      <c r="A34" s="23" t="s">
        <v>289</v>
      </c>
      <c r="B34" s="160">
        <v>2</v>
      </c>
      <c r="C34" s="160">
        <v>4</v>
      </c>
      <c r="D34" s="160">
        <f t="shared" si="3"/>
        <v>1060</v>
      </c>
      <c r="E34" s="160">
        <v>7</v>
      </c>
      <c r="F34" s="160">
        <v>0</v>
      </c>
      <c r="G34" s="160">
        <v>55</v>
      </c>
      <c r="H34" s="160">
        <v>0</v>
      </c>
      <c r="I34" s="160">
        <v>504</v>
      </c>
      <c r="J34" s="160">
        <v>368</v>
      </c>
      <c r="K34" s="160">
        <v>11</v>
      </c>
      <c r="L34" s="160">
        <v>115</v>
      </c>
      <c r="M34" s="160">
        <v>0</v>
      </c>
      <c r="N34" s="161">
        <v>5</v>
      </c>
      <c r="O34" s="161">
        <v>7</v>
      </c>
      <c r="P34" s="161">
        <v>7</v>
      </c>
      <c r="Q34" s="161">
        <v>7</v>
      </c>
      <c r="R34" s="161">
        <f t="shared" si="4"/>
        <v>0</v>
      </c>
      <c r="S34" s="25">
        <v>3498</v>
      </c>
      <c r="T34" s="163">
        <v>344</v>
      </c>
      <c r="U34" s="153">
        <v>464</v>
      </c>
      <c r="V34" s="153">
        <v>469</v>
      </c>
      <c r="W34" s="26">
        <f t="shared" si="2"/>
        <v>120</v>
      </c>
      <c r="X34" s="153">
        <v>470</v>
      </c>
      <c r="Y34" s="25">
        <v>3587</v>
      </c>
      <c r="Z34" s="153">
        <v>493</v>
      </c>
      <c r="AA34" s="153">
        <v>610</v>
      </c>
      <c r="AB34" s="153">
        <v>665</v>
      </c>
      <c r="AC34" s="154">
        <f t="shared" si="5"/>
        <v>55</v>
      </c>
      <c r="AD34" s="155">
        <f t="shared" si="6"/>
        <v>9.0163934426229506</v>
      </c>
      <c r="AE34" s="156">
        <v>296</v>
      </c>
      <c r="AF34" s="156">
        <v>748</v>
      </c>
      <c r="AG34" s="158">
        <f t="shared" si="7"/>
        <v>21.383647798742139</v>
      </c>
      <c r="AH34" s="158">
        <f t="shared" si="8"/>
        <v>20.85308056872038</v>
      </c>
      <c r="AI34" s="158">
        <f t="shared" si="9"/>
        <v>19.010863350485995</v>
      </c>
      <c r="AJ34" s="158">
        <f t="shared" si="10"/>
        <v>18.539169222191248</v>
      </c>
    </row>
    <row r="35" spans="1:36" x14ac:dyDescent="0.25">
      <c r="A35" s="159" t="s">
        <v>290</v>
      </c>
      <c r="B35" s="160">
        <v>2</v>
      </c>
      <c r="C35" s="160">
        <v>22</v>
      </c>
      <c r="D35" s="160">
        <f t="shared" si="3"/>
        <v>1112</v>
      </c>
      <c r="E35" s="160">
        <v>108</v>
      </c>
      <c r="F35" s="160">
        <v>0</v>
      </c>
      <c r="G35" s="160">
        <v>0</v>
      </c>
      <c r="H35" s="160">
        <v>24</v>
      </c>
      <c r="I35" s="160">
        <v>601</v>
      </c>
      <c r="J35" s="160">
        <v>188</v>
      </c>
      <c r="K35" s="160">
        <v>0</v>
      </c>
      <c r="L35" s="160">
        <v>191</v>
      </c>
      <c r="M35" s="160">
        <v>0</v>
      </c>
      <c r="N35" s="161">
        <v>23</v>
      </c>
      <c r="O35" s="161">
        <v>24</v>
      </c>
      <c r="P35" s="161">
        <v>24</v>
      </c>
      <c r="Q35" s="161">
        <v>24</v>
      </c>
      <c r="R35" s="161">
        <f t="shared" si="4"/>
        <v>0</v>
      </c>
      <c r="S35" s="25">
        <v>4566</v>
      </c>
      <c r="T35" s="26">
        <v>320</v>
      </c>
      <c r="U35" s="153">
        <v>502</v>
      </c>
      <c r="V35" s="153">
        <v>545</v>
      </c>
      <c r="W35" s="26">
        <f t="shared" si="2"/>
        <v>182</v>
      </c>
      <c r="X35" s="153">
        <v>774</v>
      </c>
      <c r="Y35" s="25">
        <v>4715</v>
      </c>
      <c r="Z35" s="153">
        <v>923</v>
      </c>
      <c r="AA35" s="153">
        <v>1049</v>
      </c>
      <c r="AB35" s="153">
        <v>1049</v>
      </c>
      <c r="AC35" s="154">
        <f t="shared" si="5"/>
        <v>0</v>
      </c>
      <c r="AD35" s="155">
        <f t="shared" si="6"/>
        <v>0</v>
      </c>
      <c r="AE35" s="156">
        <v>246</v>
      </c>
      <c r="AF35" s="156">
        <v>907</v>
      </c>
      <c r="AG35" s="158">
        <f t="shared" si="7"/>
        <v>19.864213753832679</v>
      </c>
      <c r="AH35" s="158">
        <f t="shared" si="8"/>
        <v>19.236479321314953</v>
      </c>
      <c r="AI35" s="158">
        <f t="shared" si="9"/>
        <v>22.974156811213316</v>
      </c>
      <c r="AJ35" s="158">
        <f t="shared" si="10"/>
        <v>22.248144220572641</v>
      </c>
    </row>
    <row r="36" spans="1:36" x14ac:dyDescent="0.25">
      <c r="A36" s="159" t="s">
        <v>291</v>
      </c>
      <c r="B36" s="160">
        <v>6</v>
      </c>
      <c r="C36" s="160">
        <v>8</v>
      </c>
      <c r="D36" s="160">
        <f t="shared" si="3"/>
        <v>10339</v>
      </c>
      <c r="E36" s="160">
        <v>153</v>
      </c>
      <c r="F36" s="160">
        <v>0</v>
      </c>
      <c r="G36" s="160">
        <v>1321</v>
      </c>
      <c r="H36" s="160">
        <v>138</v>
      </c>
      <c r="I36" s="160">
        <v>5718</v>
      </c>
      <c r="J36" s="160">
        <v>1651</v>
      </c>
      <c r="K36" s="160">
        <v>0</v>
      </c>
      <c r="L36" s="160">
        <v>508</v>
      </c>
      <c r="M36" s="160">
        <v>850</v>
      </c>
      <c r="N36" s="161">
        <v>8</v>
      </c>
      <c r="O36" s="161">
        <v>17</v>
      </c>
      <c r="P36" s="161">
        <v>19</v>
      </c>
      <c r="Q36" s="161">
        <v>19</v>
      </c>
      <c r="R36" s="161">
        <f t="shared" si="4"/>
        <v>0</v>
      </c>
      <c r="S36" s="25">
        <v>20734</v>
      </c>
      <c r="T36" s="163">
        <v>3385</v>
      </c>
      <c r="U36" s="153">
        <v>3526</v>
      </c>
      <c r="V36" s="153">
        <v>3600</v>
      </c>
      <c r="W36" s="26">
        <f t="shared" si="2"/>
        <v>141</v>
      </c>
      <c r="X36" s="153">
        <v>3732</v>
      </c>
      <c r="Y36" s="25">
        <v>22487</v>
      </c>
      <c r="Z36" s="153">
        <v>3981</v>
      </c>
      <c r="AA36" s="153">
        <v>4633</v>
      </c>
      <c r="AB36" s="153">
        <v>4812</v>
      </c>
      <c r="AC36" s="154">
        <f t="shared" si="5"/>
        <v>179</v>
      </c>
      <c r="AD36" s="155">
        <f t="shared" si="6"/>
        <v>3.8635873084394561</v>
      </c>
      <c r="AE36" s="156">
        <v>679</v>
      </c>
      <c r="AF36" s="156">
        <v>4138</v>
      </c>
      <c r="AG36" s="158">
        <f t="shared" si="7"/>
        <v>19.95755763480274</v>
      </c>
      <c r="AH36" s="158">
        <f t="shared" si="8"/>
        <v>18.401743229421442</v>
      </c>
      <c r="AI36" s="158">
        <f t="shared" si="9"/>
        <v>23.208256969229286</v>
      </c>
      <c r="AJ36" s="158">
        <f t="shared" si="10"/>
        <v>21.399030550985014</v>
      </c>
    </row>
    <row r="37" spans="1:36" ht="17.25" customHeight="1" x14ac:dyDescent="0.25">
      <c r="A37" s="23" t="s">
        <v>292</v>
      </c>
      <c r="B37" s="160">
        <v>2</v>
      </c>
      <c r="C37" s="160">
        <v>6</v>
      </c>
      <c r="D37" s="160">
        <f t="shared" si="3"/>
        <v>811</v>
      </c>
      <c r="E37" s="160">
        <v>62</v>
      </c>
      <c r="F37" s="160">
        <v>0</v>
      </c>
      <c r="G37" s="160">
        <v>46</v>
      </c>
      <c r="H37" s="160">
        <v>20</v>
      </c>
      <c r="I37" s="160">
        <v>546</v>
      </c>
      <c r="J37" s="160">
        <v>117</v>
      </c>
      <c r="K37" s="160">
        <v>0</v>
      </c>
      <c r="L37" s="160">
        <v>20</v>
      </c>
      <c r="M37" s="160">
        <v>0</v>
      </c>
      <c r="N37" s="161">
        <v>7</v>
      </c>
      <c r="O37" s="161">
        <v>10</v>
      </c>
      <c r="P37" s="161">
        <v>11</v>
      </c>
      <c r="Q37" s="161">
        <v>11</v>
      </c>
      <c r="R37" s="161">
        <f t="shared" si="4"/>
        <v>0</v>
      </c>
      <c r="S37" s="25">
        <v>2151</v>
      </c>
      <c r="T37" s="163">
        <v>74</v>
      </c>
      <c r="U37" s="153">
        <v>76</v>
      </c>
      <c r="V37" s="153">
        <v>80</v>
      </c>
      <c r="W37" s="26">
        <f t="shared" si="2"/>
        <v>2</v>
      </c>
      <c r="X37" s="153">
        <v>88</v>
      </c>
      <c r="Y37" s="25">
        <v>2202</v>
      </c>
      <c r="Z37" s="153">
        <v>139</v>
      </c>
      <c r="AA37" s="153">
        <v>467</v>
      </c>
      <c r="AB37" s="153">
        <v>475</v>
      </c>
      <c r="AC37" s="154">
        <f t="shared" si="5"/>
        <v>8</v>
      </c>
      <c r="AD37" s="155">
        <f t="shared" si="6"/>
        <v>1.7130620985010707</v>
      </c>
      <c r="AE37" s="156">
        <v>38</v>
      </c>
      <c r="AF37" s="156">
        <v>225</v>
      </c>
      <c r="AG37" s="158">
        <f t="shared" si="7"/>
        <v>10.460251046025103</v>
      </c>
      <c r="AH37" s="158">
        <f t="shared" si="8"/>
        <v>10.217983651226158</v>
      </c>
      <c r="AI37" s="158">
        <f t="shared" si="9"/>
        <v>22.08275220827522</v>
      </c>
      <c r="AJ37" s="158">
        <f t="shared" si="10"/>
        <v>21.571298819255222</v>
      </c>
    </row>
    <row r="38" spans="1:36" s="84" customFormat="1" x14ac:dyDescent="0.25">
      <c r="A38" s="159" t="s">
        <v>293</v>
      </c>
      <c r="B38" s="160">
        <v>2</v>
      </c>
      <c r="C38" s="160">
        <v>2</v>
      </c>
      <c r="D38" s="160">
        <f t="shared" si="3"/>
        <v>2723</v>
      </c>
      <c r="E38" s="160">
        <v>289</v>
      </c>
      <c r="F38" s="160">
        <v>0</v>
      </c>
      <c r="G38" s="160">
        <v>224</v>
      </c>
      <c r="H38" s="160">
        <v>84</v>
      </c>
      <c r="I38" s="160">
        <v>581</v>
      </c>
      <c r="J38" s="160">
        <v>330</v>
      </c>
      <c r="K38" s="160">
        <v>0</v>
      </c>
      <c r="L38" s="160">
        <v>1155</v>
      </c>
      <c r="M38" s="160">
        <v>60</v>
      </c>
      <c r="N38" s="161">
        <v>2</v>
      </c>
      <c r="O38" s="161">
        <v>2</v>
      </c>
      <c r="P38" s="161">
        <v>3</v>
      </c>
      <c r="Q38" s="161">
        <v>3</v>
      </c>
      <c r="R38" s="161">
        <f t="shared" si="4"/>
        <v>0</v>
      </c>
      <c r="S38" s="25">
        <v>2823</v>
      </c>
      <c r="T38" s="26">
        <v>132</v>
      </c>
      <c r="U38" s="153">
        <v>148</v>
      </c>
      <c r="V38" s="153">
        <v>165</v>
      </c>
      <c r="W38" s="26">
        <f t="shared" si="2"/>
        <v>16</v>
      </c>
      <c r="X38" s="153">
        <v>291</v>
      </c>
      <c r="Y38" s="25">
        <v>2850</v>
      </c>
      <c r="Z38" s="153">
        <v>841</v>
      </c>
      <c r="AA38" s="153">
        <v>967</v>
      </c>
      <c r="AB38" s="153">
        <v>980</v>
      </c>
      <c r="AC38" s="154">
        <f t="shared" si="5"/>
        <v>13</v>
      </c>
      <c r="AD38" s="155">
        <f t="shared" si="6"/>
        <v>1.344364012409514</v>
      </c>
      <c r="AE38" s="156"/>
      <c r="AF38" s="156">
        <v>88</v>
      </c>
      <c r="AG38" s="158">
        <f t="shared" si="7"/>
        <v>3.1172511512575274</v>
      </c>
      <c r="AH38" s="158">
        <f t="shared" si="8"/>
        <v>3.0877192982456139</v>
      </c>
      <c r="AI38" s="158">
        <f t="shared" si="9"/>
        <v>34.714842366277011</v>
      </c>
      <c r="AJ38" s="158">
        <f t="shared" si="10"/>
        <v>34.385964912280699</v>
      </c>
    </row>
    <row r="40" spans="1:36" x14ac:dyDescent="0.25">
      <c r="C40" s="124">
        <f>SUM(C3:C38)</f>
        <v>506</v>
      </c>
      <c r="D40" s="124">
        <f t="shared" ref="D40:R40" si="11">SUM(D3:D38)</f>
        <v>183606</v>
      </c>
      <c r="E40" s="124">
        <f t="shared" si="11"/>
        <v>9142</v>
      </c>
      <c r="F40" s="124">
        <f t="shared" si="11"/>
        <v>2277</v>
      </c>
      <c r="G40" s="124">
        <f t="shared" si="11"/>
        <v>6665</v>
      </c>
      <c r="H40" s="124">
        <f t="shared" si="11"/>
        <v>7118</v>
      </c>
      <c r="I40" s="124">
        <f t="shared" si="11"/>
        <v>58350</v>
      </c>
      <c r="J40" s="124">
        <f t="shared" si="11"/>
        <v>60285</v>
      </c>
      <c r="K40" s="124">
        <f t="shared" si="11"/>
        <v>1580</v>
      </c>
      <c r="L40" s="124">
        <f t="shared" si="11"/>
        <v>34555</v>
      </c>
      <c r="M40" s="124">
        <f t="shared" si="11"/>
        <v>3634</v>
      </c>
      <c r="N40" s="124">
        <f t="shared" si="11"/>
        <v>607</v>
      </c>
      <c r="O40" s="124">
        <f t="shared" si="11"/>
        <v>710</v>
      </c>
      <c r="P40" s="124">
        <f t="shared" si="11"/>
        <v>739</v>
      </c>
      <c r="Q40" s="124">
        <f t="shared" si="11"/>
        <v>750</v>
      </c>
      <c r="R40" s="124">
        <f t="shared" si="11"/>
        <v>11</v>
      </c>
      <c r="S40" s="124">
        <v>404358</v>
      </c>
      <c r="T40" s="124">
        <f t="shared" ref="T40:W40" si="12">SUM(T3:T38)</f>
        <v>79072</v>
      </c>
      <c r="U40" s="124">
        <f t="shared" si="12"/>
        <v>82678</v>
      </c>
      <c r="V40" s="124">
        <f t="shared" si="12"/>
        <v>87298</v>
      </c>
      <c r="W40" s="124">
        <f t="shared" si="12"/>
        <v>3606</v>
      </c>
      <c r="X40" s="124">
        <f>SUM(X3:X38)</f>
        <v>99115</v>
      </c>
      <c r="Y40" s="124">
        <v>421512</v>
      </c>
      <c r="Z40" s="124">
        <f>SUM(Z3:Z38)</f>
        <v>115974</v>
      </c>
      <c r="AA40" s="124">
        <f>SUM(AA3:AA38)</f>
        <v>134762</v>
      </c>
      <c r="AB40" s="124">
        <f>SUM(AB3:AB38)</f>
        <v>139163</v>
      </c>
      <c r="AC40" s="124">
        <f>SUM(AC3:AC38)</f>
        <v>4401</v>
      </c>
      <c r="AD40" s="124"/>
      <c r="AE40" s="124">
        <f t="shared" ref="AE40:AF40" si="13">SUM(AE3:AE38)</f>
        <v>20433</v>
      </c>
      <c r="AF40" s="124">
        <f t="shared" si="13"/>
        <v>165667</v>
      </c>
      <c r="AG40" s="54">
        <f t="shared" ref="AG40" si="14">AF40/(S40/100)</f>
        <v>40.970377734581731</v>
      </c>
      <c r="AH40" s="54">
        <f t="shared" ref="AH40" si="15">AF40/(Y40/100)</f>
        <v>39.303032891115791</v>
      </c>
      <c r="AI40" s="54">
        <f t="shared" ref="AI40" si="16">AB40/(S40/100)</f>
        <v>34.415789968295421</v>
      </c>
      <c r="AJ40" s="54">
        <f t="shared" ref="AJ40" si="17">AB40/(Y40/100)</f>
        <v>33.015192924519347</v>
      </c>
    </row>
    <row r="41" spans="1:36" hidden="1" x14ac:dyDescent="0.25">
      <c r="A41" s="164" t="s">
        <v>294</v>
      </c>
      <c r="B41" s="165" t="s">
        <v>295</v>
      </c>
      <c r="C41" s="160"/>
      <c r="D41" s="166" t="s">
        <v>296</v>
      </c>
      <c r="E41" s="166"/>
      <c r="F41" s="166"/>
      <c r="G41" s="166"/>
      <c r="H41" s="166"/>
      <c r="I41" s="166"/>
      <c r="J41" s="166"/>
      <c r="K41" s="166"/>
      <c r="L41" s="166"/>
      <c r="M41" s="167"/>
      <c r="N41" s="168"/>
      <c r="O41" s="168"/>
      <c r="P41" s="168"/>
      <c r="Q41" s="168"/>
      <c r="R41" s="168"/>
    </row>
    <row r="42" spans="1:36" hidden="1" x14ac:dyDescent="0.25">
      <c r="A42" s="169"/>
      <c r="B42" s="165"/>
      <c r="C42" s="160"/>
      <c r="D42" s="166" t="s">
        <v>297</v>
      </c>
      <c r="E42" s="165" t="s">
        <v>298</v>
      </c>
      <c r="F42" s="165"/>
      <c r="G42" s="165"/>
      <c r="H42" s="165"/>
      <c r="I42" s="165"/>
      <c r="J42" s="165"/>
      <c r="K42" s="165"/>
      <c r="L42" s="165"/>
      <c r="M42" s="165" t="s">
        <v>299</v>
      </c>
      <c r="N42" s="168"/>
      <c r="O42" s="168"/>
      <c r="P42" s="168"/>
      <c r="Q42" s="168"/>
      <c r="R42" s="168"/>
    </row>
    <row r="43" spans="1:36" ht="45" hidden="1" x14ac:dyDescent="0.25">
      <c r="A43" s="170"/>
      <c r="B43" s="165"/>
      <c r="C43" s="160"/>
      <c r="D43" s="166"/>
      <c r="E43" s="160" t="s">
        <v>300</v>
      </c>
      <c r="F43" s="160" t="s">
        <v>301</v>
      </c>
      <c r="G43" s="160" t="s">
        <v>302</v>
      </c>
      <c r="H43" s="160" t="s">
        <v>303</v>
      </c>
      <c r="I43" s="160" t="s">
        <v>304</v>
      </c>
      <c r="J43" s="160" t="s">
        <v>305</v>
      </c>
      <c r="K43" s="160" t="s">
        <v>306</v>
      </c>
      <c r="L43" s="160" t="s">
        <v>307</v>
      </c>
      <c r="M43" s="165"/>
      <c r="N43" s="168"/>
      <c r="O43" s="168"/>
      <c r="P43" s="168"/>
      <c r="Q43" s="168"/>
      <c r="R43" s="168"/>
    </row>
    <row r="44" spans="1:36" s="84" customFormat="1" ht="14.25" hidden="1" x14ac:dyDescent="0.25">
      <c r="A44" s="144" t="s">
        <v>251</v>
      </c>
      <c r="B44" s="113">
        <v>90</v>
      </c>
      <c r="C44" s="113"/>
      <c r="D44" s="171">
        <v>34383</v>
      </c>
      <c r="E44" s="113"/>
      <c r="F44" s="113"/>
      <c r="G44" s="113"/>
      <c r="H44" s="113"/>
      <c r="I44" s="113"/>
      <c r="J44" s="171">
        <v>34383</v>
      </c>
      <c r="K44" s="113"/>
      <c r="L44" s="113"/>
      <c r="M44" s="144"/>
      <c r="N44" s="172"/>
      <c r="O44" s="172"/>
      <c r="P44" s="172"/>
      <c r="Q44" s="172"/>
      <c r="R44" s="172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4"/>
      <c r="AE44" s="175"/>
      <c r="AF44" s="175"/>
      <c r="AG44" s="175"/>
      <c r="AH44" s="175"/>
      <c r="AI44" s="175"/>
      <c r="AJ44" s="173"/>
    </row>
    <row r="45" spans="1:36" hidden="1" x14ac:dyDescent="0.25"/>
    <row r="46" spans="1:36" hidden="1" x14ac:dyDescent="0.25"/>
    <row r="47" spans="1:36" hidden="1" x14ac:dyDescent="0.25">
      <c r="A47" s="164" t="s">
        <v>308</v>
      </c>
      <c r="B47" s="165" t="s">
        <v>295</v>
      </c>
      <c r="C47" s="160"/>
      <c r="D47" s="166" t="s">
        <v>296</v>
      </c>
      <c r="E47" s="166"/>
      <c r="F47" s="166"/>
      <c r="G47" s="166"/>
      <c r="H47" s="166"/>
      <c r="I47" s="166"/>
      <c r="J47" s="166"/>
      <c r="K47" s="166"/>
      <c r="L47" s="166"/>
      <c r="M47" s="167"/>
      <c r="N47" s="168"/>
      <c r="O47" s="168"/>
      <c r="P47" s="168"/>
      <c r="Q47" s="168"/>
      <c r="R47" s="168"/>
    </row>
    <row r="48" spans="1:36" hidden="1" x14ac:dyDescent="0.25">
      <c r="A48" s="169"/>
      <c r="B48" s="165"/>
      <c r="C48" s="160"/>
      <c r="D48" s="166" t="s">
        <v>297</v>
      </c>
      <c r="E48" s="165" t="s">
        <v>298</v>
      </c>
      <c r="F48" s="165"/>
      <c r="G48" s="165"/>
      <c r="H48" s="165"/>
      <c r="I48" s="165"/>
      <c r="J48" s="165"/>
      <c r="K48" s="165"/>
      <c r="L48" s="165"/>
      <c r="M48" s="165" t="s">
        <v>299</v>
      </c>
      <c r="N48" s="168"/>
      <c r="O48" s="168"/>
      <c r="P48" s="168"/>
      <c r="Q48" s="168"/>
      <c r="R48" s="168"/>
    </row>
    <row r="49" spans="1:36" ht="45" hidden="1" x14ac:dyDescent="0.25">
      <c r="A49" s="170"/>
      <c r="B49" s="165"/>
      <c r="C49" s="160"/>
      <c r="D49" s="166"/>
      <c r="E49" s="160" t="s">
        <v>300</v>
      </c>
      <c r="F49" s="160" t="s">
        <v>301</v>
      </c>
      <c r="G49" s="160" t="s">
        <v>302</v>
      </c>
      <c r="H49" s="160" t="s">
        <v>303</v>
      </c>
      <c r="I49" s="160" t="s">
        <v>304</v>
      </c>
      <c r="J49" s="160" t="s">
        <v>305</v>
      </c>
      <c r="K49" s="160" t="s">
        <v>306</v>
      </c>
      <c r="L49" s="160" t="s">
        <v>307</v>
      </c>
      <c r="M49" s="165"/>
      <c r="N49" s="168"/>
      <c r="O49" s="168"/>
      <c r="P49" s="168"/>
      <c r="Q49" s="168"/>
      <c r="R49" s="168"/>
    </row>
    <row r="50" spans="1:36" s="84" customFormat="1" ht="14.25" hidden="1" x14ac:dyDescent="0.25">
      <c r="A50" s="144" t="s">
        <v>251</v>
      </c>
      <c r="B50" s="113">
        <v>27</v>
      </c>
      <c r="C50" s="113"/>
      <c r="D50" s="171">
        <v>3156</v>
      </c>
      <c r="E50" s="113">
        <v>8</v>
      </c>
      <c r="F50" s="113"/>
      <c r="G50" s="113"/>
      <c r="H50" s="113"/>
      <c r="I50" s="113">
        <v>94</v>
      </c>
      <c r="J50" s="113">
        <v>49</v>
      </c>
      <c r="K50" s="113"/>
      <c r="L50" s="171">
        <v>2916</v>
      </c>
      <c r="M50" s="144">
        <v>89</v>
      </c>
      <c r="N50" s="172"/>
      <c r="O50" s="172"/>
      <c r="P50" s="172"/>
      <c r="Q50" s="172"/>
      <c r="R50" s="172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4"/>
      <c r="AE50" s="175"/>
      <c r="AF50" s="175"/>
      <c r="AG50" s="175"/>
      <c r="AH50" s="175"/>
      <c r="AI50" s="175"/>
      <c r="AJ50" s="173"/>
    </row>
    <row r="51" spans="1:36" hidden="1" x14ac:dyDescent="0.25"/>
    <row r="52" spans="1:36" hidden="1" x14ac:dyDescent="0.25"/>
  </sheetData>
  <mergeCells count="12">
    <mergeCell ref="A47:A49"/>
    <mergeCell ref="B47:B49"/>
    <mergeCell ref="D47:L47"/>
    <mergeCell ref="D48:D49"/>
    <mergeCell ref="E48:L48"/>
    <mergeCell ref="M48:M49"/>
    <mergeCell ref="A41:A43"/>
    <mergeCell ref="B41:B43"/>
    <mergeCell ref="D41:L41"/>
    <mergeCell ref="D42:D43"/>
    <mergeCell ref="E42:L42"/>
    <mergeCell ref="M42:M43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S62"/>
  <sheetViews>
    <sheetView tabSelected="1" workbookViewId="0">
      <pane ySplit="1" topLeftCell="A5" activePane="bottomLeft" state="frozen"/>
      <selection pane="bottomLeft" activeCell="HU18" sqref="HU18"/>
    </sheetView>
  </sheetViews>
  <sheetFormatPr defaultRowHeight="15" x14ac:dyDescent="0.25"/>
  <cols>
    <col min="1" max="1" width="19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hidden="1" customWidth="1"/>
    <col min="20" max="24" width="15.42578125" style="124" hidden="1" customWidth="1"/>
    <col min="25" max="25" width="14.140625" style="124" hidden="1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2" width="12.5703125" style="126" hidden="1" customWidth="1"/>
    <col min="33" max="33" width="19.85546875" style="127" hidden="1" customWidth="1"/>
    <col min="34" max="34" width="14" style="127" customWidth="1"/>
    <col min="35" max="36" width="13.28515625" style="127" hidden="1" customWidth="1"/>
    <col min="37" max="37" width="15.7109375" style="127" hidden="1" customWidth="1"/>
    <col min="38" max="38" width="9.85546875" style="127" hidden="1" customWidth="1"/>
    <col min="39" max="39" width="11.28515625" style="127" hidden="1" customWidth="1"/>
    <col min="40" max="43" width="12.42578125" style="127" hidden="1" customWidth="1"/>
    <col min="44" max="44" width="0.140625" style="127" hidden="1" customWidth="1"/>
    <col min="45" max="47" width="12.42578125" style="127" hidden="1" customWidth="1"/>
    <col min="48" max="48" width="1.85546875" style="127" hidden="1" customWidth="1"/>
    <col min="49" max="57" width="12.42578125" style="127" hidden="1" customWidth="1"/>
    <col min="58" max="58" width="12.28515625" style="127" hidden="1" customWidth="1"/>
    <col min="59" max="59" width="17.5703125" style="127" hidden="1" customWidth="1"/>
    <col min="60" max="62" width="12.140625" style="127" hidden="1" customWidth="1"/>
    <col min="63" max="64" width="16.140625" style="127" hidden="1" customWidth="1"/>
    <col min="65" max="65" width="9.7109375" style="127" hidden="1" customWidth="1"/>
    <col min="66" max="68" width="16.140625" style="127" hidden="1" customWidth="1"/>
    <col min="69" max="72" width="14" style="127" hidden="1" customWidth="1"/>
    <col min="73" max="73" width="12.42578125" style="127" hidden="1" customWidth="1"/>
    <col min="74" max="74" width="11.7109375" style="127" hidden="1" customWidth="1"/>
    <col min="75" max="75" width="12.42578125" style="127" hidden="1" customWidth="1"/>
    <col min="76" max="76" width="17.28515625" style="127" customWidth="1"/>
    <col min="77" max="77" width="16" style="127" customWidth="1"/>
    <col min="78" max="78" width="14.28515625" style="127" hidden="1" customWidth="1"/>
    <col min="79" max="79" width="0.7109375" style="127" hidden="1" customWidth="1"/>
    <col min="80" max="83" width="14.28515625" style="127" hidden="1" customWidth="1"/>
    <col min="84" max="89" width="10.85546875" style="127" hidden="1" customWidth="1"/>
    <col min="90" max="90" width="10.7109375" style="127" hidden="1" customWidth="1"/>
    <col min="91" max="91" width="12.5703125" style="127" customWidth="1"/>
    <col min="92" max="92" width="17.85546875" style="127" hidden="1" customWidth="1"/>
    <col min="93" max="94" width="15.5703125" style="127" hidden="1" customWidth="1"/>
    <col min="95" max="102" width="14.85546875" style="127" hidden="1" customWidth="1"/>
    <col min="103" max="103" width="0.85546875" style="127" hidden="1" customWidth="1"/>
    <col min="104" max="106" width="14.85546875" style="127" hidden="1" customWidth="1"/>
    <col min="107" max="107" width="11.85546875" style="127" hidden="1" customWidth="1"/>
    <col min="108" max="108" width="12.28515625" style="127" hidden="1" customWidth="1"/>
    <col min="109" max="109" width="12.140625" style="127" hidden="1" customWidth="1"/>
    <col min="110" max="110" width="12.28515625" style="127" hidden="1" customWidth="1"/>
    <col min="111" max="111" width="12" style="127" hidden="1" customWidth="1"/>
    <col min="112" max="112" width="12.140625" style="127" hidden="1" customWidth="1"/>
    <col min="113" max="113" width="11.5703125" style="127" hidden="1" customWidth="1"/>
    <col min="114" max="114" width="13" style="127" customWidth="1"/>
    <col min="115" max="117" width="14.85546875" style="127" hidden="1" customWidth="1"/>
    <col min="118" max="118" width="1.140625" style="127" hidden="1" customWidth="1"/>
    <col min="119" max="127" width="14.85546875" style="127" hidden="1" customWidth="1"/>
    <col min="128" max="128" width="14.85546875" style="127" customWidth="1"/>
    <col min="129" max="129" width="20.140625" style="127" hidden="1" customWidth="1"/>
    <col min="130" max="133" width="19" style="127" hidden="1" customWidth="1"/>
    <col min="134" max="134" width="1" style="127" hidden="1" customWidth="1"/>
    <col min="135" max="135" width="16.140625" style="127" hidden="1" customWidth="1"/>
    <col min="136" max="136" width="15.85546875" style="127" hidden="1" customWidth="1"/>
    <col min="137" max="137" width="16" style="127" hidden="1" customWidth="1"/>
    <col min="138" max="138" width="14.7109375" style="127" hidden="1" customWidth="1"/>
    <col min="139" max="141" width="14.85546875" style="127" hidden="1" customWidth="1"/>
    <col min="142" max="142" width="14.85546875" style="127" customWidth="1"/>
    <col min="143" max="143" width="14.85546875" style="127" hidden="1" customWidth="1"/>
    <col min="144" max="150" width="14.42578125" style="127" hidden="1" customWidth="1"/>
    <col min="151" max="151" width="16.140625" style="127" hidden="1" customWidth="1"/>
    <col min="152" max="153" width="17.85546875" style="128" hidden="1" customWidth="1"/>
    <col min="154" max="154" width="12.5703125" style="127" hidden="1" customWidth="1"/>
    <col min="155" max="155" width="11.5703125" style="127" hidden="1" customWidth="1"/>
    <col min="156" max="156" width="14.28515625" style="133" hidden="1" customWidth="1"/>
    <col min="157" max="157" width="15.140625" style="134" hidden="1" customWidth="1"/>
    <col min="158" max="166" width="15.85546875" style="134" hidden="1" customWidth="1"/>
    <col min="167" max="167" width="2.140625" style="134" hidden="1" customWidth="1"/>
    <col min="168" max="174" width="15.85546875" style="134" hidden="1" customWidth="1"/>
    <col min="175" max="175" width="14.28515625" style="134" customWidth="1"/>
    <col min="176" max="176" width="0.140625" style="134" hidden="1" customWidth="1"/>
    <col min="177" max="177" width="11.28515625" style="127" hidden="1" customWidth="1"/>
    <col min="178" max="178" width="10.7109375" style="127" hidden="1" customWidth="1"/>
    <col min="179" max="181" width="19.85546875" style="127" hidden="1" customWidth="1"/>
    <col min="182" max="182" width="18.140625" style="127" hidden="1" customWidth="1"/>
    <col min="183" max="183" width="3" style="127" hidden="1" customWidth="1"/>
    <col min="184" max="191" width="15.85546875" style="127" hidden="1" customWidth="1"/>
    <col min="192" max="192" width="15.42578125" style="127" customWidth="1"/>
    <col min="193" max="193" width="18.42578125" style="127" hidden="1" customWidth="1"/>
    <col min="194" max="194" width="16.42578125" style="127" customWidth="1"/>
    <col min="195" max="196" width="13.7109375" style="127" hidden="1" customWidth="1"/>
    <col min="197" max="197" width="13.5703125" style="127" hidden="1" customWidth="1"/>
    <col min="198" max="198" width="3.7109375" style="127" hidden="1" customWidth="1"/>
    <col min="199" max="206" width="13.7109375" style="127" hidden="1" customWidth="1"/>
    <col min="207" max="207" width="13.5703125" style="127" customWidth="1"/>
    <col min="208" max="208" width="0.140625" style="128" hidden="1" customWidth="1"/>
    <col min="209" max="209" width="15.85546875" style="128" customWidth="1"/>
    <col min="210" max="210" width="12.28515625" style="127" hidden="1" customWidth="1"/>
    <col min="211" max="212" width="12.7109375" style="133" hidden="1" customWidth="1"/>
    <col min="213" max="213" width="14.7109375" style="127" hidden="1" customWidth="1"/>
    <col min="214" max="214" width="14.5703125" style="127" hidden="1" customWidth="1"/>
    <col min="215" max="215" width="15.140625" style="127" hidden="1" customWidth="1"/>
    <col min="216" max="216" width="11.85546875" style="127" hidden="1" customWidth="1"/>
    <col min="217" max="217" width="12.7109375" style="127" hidden="1" customWidth="1"/>
    <col min="218" max="218" width="14.85546875" style="127" hidden="1" customWidth="1"/>
    <col min="219" max="219" width="14.7109375" style="127" hidden="1" customWidth="1"/>
    <col min="220" max="220" width="3.85546875" style="127" hidden="1" customWidth="1"/>
    <col min="221" max="221" width="5.28515625" style="127" hidden="1" customWidth="1"/>
    <col min="222" max="222" width="4.42578125" style="126" hidden="1" customWidth="1"/>
    <col min="223" max="223" width="3.28515625" style="124" hidden="1" customWidth="1"/>
    <col min="224" max="224" width="4.42578125" style="127" hidden="1" customWidth="1"/>
    <col min="225" max="225" width="2.85546875" style="55" hidden="1" customWidth="1"/>
    <col min="226" max="226" width="5.42578125" style="55" customWidth="1"/>
    <col min="227" max="227" width="5.140625" style="55" customWidth="1"/>
    <col min="228" max="230" width="9.140625" style="55" customWidth="1"/>
    <col min="231" max="16384" width="9.140625" style="55"/>
  </cols>
  <sheetData>
    <row r="1" spans="1:227" s="22" customFormat="1" ht="87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3" t="s">
        <v>20</v>
      </c>
      <c r="AE1" s="4" t="s">
        <v>21</v>
      </c>
      <c r="AF1" s="4" t="s">
        <v>22</v>
      </c>
      <c r="AG1" s="5" t="s">
        <v>23</v>
      </c>
      <c r="AH1" s="5" t="s">
        <v>24</v>
      </c>
      <c r="AI1" s="6" t="s">
        <v>25</v>
      </c>
      <c r="AJ1" s="6" t="s">
        <v>26</v>
      </c>
      <c r="AK1" s="6" t="s">
        <v>27</v>
      </c>
      <c r="AL1" s="6" t="s">
        <v>28</v>
      </c>
      <c r="AM1" s="6" t="s">
        <v>29</v>
      </c>
      <c r="AN1" s="6" t="s">
        <v>30</v>
      </c>
      <c r="AO1" s="6" t="s">
        <v>31</v>
      </c>
      <c r="AP1" s="6" t="s">
        <v>32</v>
      </c>
      <c r="AQ1" s="6" t="s">
        <v>33</v>
      </c>
      <c r="AR1" s="6" t="s">
        <v>34</v>
      </c>
      <c r="AS1" s="6" t="s">
        <v>35</v>
      </c>
      <c r="AT1" s="6" t="s">
        <v>36</v>
      </c>
      <c r="AU1" s="6" t="s">
        <v>37</v>
      </c>
      <c r="AV1" s="6" t="s">
        <v>38</v>
      </c>
      <c r="AW1" s="6" t="s">
        <v>39</v>
      </c>
      <c r="AX1" s="6" t="s">
        <v>40</v>
      </c>
      <c r="AY1" s="6" t="s">
        <v>41</v>
      </c>
      <c r="AZ1" s="6" t="s">
        <v>42</v>
      </c>
      <c r="BA1" s="6" t="s">
        <v>43</v>
      </c>
      <c r="BB1" s="6" t="s">
        <v>44</v>
      </c>
      <c r="BC1" s="6" t="s">
        <v>45</v>
      </c>
      <c r="BD1" s="6" t="s">
        <v>46</v>
      </c>
      <c r="BE1" s="6" t="s">
        <v>47</v>
      </c>
      <c r="BF1" s="6" t="s">
        <v>48</v>
      </c>
      <c r="BG1" s="7" t="s">
        <v>49</v>
      </c>
      <c r="BH1" s="8" t="s">
        <v>50</v>
      </c>
      <c r="BI1" s="8" t="s">
        <v>51</v>
      </c>
      <c r="BJ1" s="8" t="s">
        <v>52</v>
      </c>
      <c r="BK1" s="7" t="s">
        <v>53</v>
      </c>
      <c r="BL1" s="7" t="s">
        <v>54</v>
      </c>
      <c r="BM1" s="7" t="s">
        <v>55</v>
      </c>
      <c r="BN1" s="7" t="s">
        <v>56</v>
      </c>
      <c r="BO1" s="7" t="s">
        <v>57</v>
      </c>
      <c r="BP1" s="7" t="s">
        <v>58</v>
      </c>
      <c r="BQ1" s="7" t="s">
        <v>59</v>
      </c>
      <c r="BR1" s="7" t="s">
        <v>60</v>
      </c>
      <c r="BS1" s="7" t="s">
        <v>61</v>
      </c>
      <c r="BT1" s="7" t="s">
        <v>62</v>
      </c>
      <c r="BU1" s="7" t="s">
        <v>63</v>
      </c>
      <c r="BV1" s="7" t="s">
        <v>64</v>
      </c>
      <c r="BW1" s="7" t="s">
        <v>65</v>
      </c>
      <c r="BX1" s="9" t="s">
        <v>66</v>
      </c>
      <c r="BY1" s="9" t="s">
        <v>67</v>
      </c>
      <c r="BZ1" s="10" t="s">
        <v>68</v>
      </c>
      <c r="CA1" s="10" t="s">
        <v>69</v>
      </c>
      <c r="CB1" s="10" t="s">
        <v>70</v>
      </c>
      <c r="CC1" s="10" t="s">
        <v>71</v>
      </c>
      <c r="CD1" s="10" t="s">
        <v>72</v>
      </c>
      <c r="CE1" s="10" t="s">
        <v>73</v>
      </c>
      <c r="CF1" s="10" t="s">
        <v>74</v>
      </c>
      <c r="CG1" s="10" t="s">
        <v>75</v>
      </c>
      <c r="CH1" s="10" t="s">
        <v>76</v>
      </c>
      <c r="CI1" s="10" t="s">
        <v>77</v>
      </c>
      <c r="CJ1" s="10" t="s">
        <v>78</v>
      </c>
      <c r="CK1" s="10" t="s">
        <v>79</v>
      </c>
      <c r="CL1" s="10" t="s">
        <v>80</v>
      </c>
      <c r="CM1" s="10" t="s">
        <v>81</v>
      </c>
      <c r="CN1" s="7" t="s">
        <v>82</v>
      </c>
      <c r="CO1" s="7" t="s">
        <v>83</v>
      </c>
      <c r="CP1" s="7" t="s">
        <v>84</v>
      </c>
      <c r="CQ1" s="7" t="s">
        <v>85</v>
      </c>
      <c r="CR1" s="7" t="s">
        <v>86</v>
      </c>
      <c r="CS1" s="7" t="s">
        <v>87</v>
      </c>
      <c r="CT1" s="7" t="s">
        <v>88</v>
      </c>
      <c r="CU1" s="7" t="s">
        <v>89</v>
      </c>
      <c r="CV1" s="7" t="s">
        <v>90</v>
      </c>
      <c r="CW1" s="7" t="s">
        <v>91</v>
      </c>
      <c r="CX1" s="7" t="s">
        <v>92</v>
      </c>
      <c r="CY1" s="7" t="s">
        <v>93</v>
      </c>
      <c r="CZ1" s="7" t="s">
        <v>94</v>
      </c>
      <c r="DA1" s="7" t="s">
        <v>95</v>
      </c>
      <c r="DB1" s="7" t="s">
        <v>96</v>
      </c>
      <c r="DC1" s="7" t="s">
        <v>97</v>
      </c>
      <c r="DD1" s="7" t="s">
        <v>98</v>
      </c>
      <c r="DE1" s="7" t="s">
        <v>99</v>
      </c>
      <c r="DF1" s="7" t="s">
        <v>100</v>
      </c>
      <c r="DG1" s="7" t="s">
        <v>101</v>
      </c>
      <c r="DH1" s="7" t="s">
        <v>102</v>
      </c>
      <c r="DI1" s="7" t="s">
        <v>103</v>
      </c>
      <c r="DJ1" s="7" t="s">
        <v>104</v>
      </c>
      <c r="DK1" s="11" t="s">
        <v>105</v>
      </c>
      <c r="DL1" s="11" t="s">
        <v>106</v>
      </c>
      <c r="DM1" s="11" t="s">
        <v>107</v>
      </c>
      <c r="DN1" s="11" t="s">
        <v>108</v>
      </c>
      <c r="DO1" s="11" t="s">
        <v>109</v>
      </c>
      <c r="DP1" s="11" t="s">
        <v>110</v>
      </c>
      <c r="DQ1" s="11" t="s">
        <v>111</v>
      </c>
      <c r="DR1" s="11" t="s">
        <v>112</v>
      </c>
      <c r="DS1" s="11" t="s">
        <v>113</v>
      </c>
      <c r="DT1" s="11" t="s">
        <v>114</v>
      </c>
      <c r="DU1" s="11" t="s">
        <v>115</v>
      </c>
      <c r="DV1" s="11" t="s">
        <v>116</v>
      </c>
      <c r="DW1" s="11" t="s">
        <v>117</v>
      </c>
      <c r="DX1" s="11" t="s">
        <v>118</v>
      </c>
      <c r="DY1" s="12" t="s">
        <v>119</v>
      </c>
      <c r="DZ1" s="12" t="s">
        <v>120</v>
      </c>
      <c r="EA1" s="12" t="s">
        <v>121</v>
      </c>
      <c r="EB1" s="12" t="s">
        <v>122</v>
      </c>
      <c r="EC1" s="12" t="s">
        <v>123</v>
      </c>
      <c r="ED1" s="12" t="s">
        <v>124</v>
      </c>
      <c r="EE1" s="12" t="s">
        <v>125</v>
      </c>
      <c r="EF1" s="12" t="s">
        <v>126</v>
      </c>
      <c r="EG1" s="12" t="s">
        <v>127</v>
      </c>
      <c r="EH1" s="12" t="s">
        <v>128</v>
      </c>
      <c r="EI1" s="12" t="s">
        <v>129</v>
      </c>
      <c r="EJ1" s="12" t="s">
        <v>130</v>
      </c>
      <c r="EK1" s="12" t="s">
        <v>131</v>
      </c>
      <c r="EL1" s="12" t="s">
        <v>132</v>
      </c>
      <c r="EM1" s="4" t="s">
        <v>133</v>
      </c>
      <c r="EN1" s="13" t="s">
        <v>134</v>
      </c>
      <c r="EO1" s="13" t="s">
        <v>135</v>
      </c>
      <c r="EP1" s="13" t="s">
        <v>136</v>
      </c>
      <c r="EQ1" s="13" t="s">
        <v>137</v>
      </c>
      <c r="ER1" s="13" t="s">
        <v>138</v>
      </c>
      <c r="ES1" s="13" t="s">
        <v>139</v>
      </c>
      <c r="ET1" s="13" t="s">
        <v>140</v>
      </c>
      <c r="EU1" s="7" t="s">
        <v>141</v>
      </c>
      <c r="EV1" s="14" t="s">
        <v>142</v>
      </c>
      <c r="EW1" s="14" t="s">
        <v>143</v>
      </c>
      <c r="EX1" s="13" t="s">
        <v>144</v>
      </c>
      <c r="EY1" s="13" t="s">
        <v>145</v>
      </c>
      <c r="EZ1" s="15" t="s">
        <v>146</v>
      </c>
      <c r="FA1" s="15" t="s">
        <v>147</v>
      </c>
      <c r="FB1" s="15" t="s">
        <v>148</v>
      </c>
      <c r="FC1" s="15" t="s">
        <v>149</v>
      </c>
      <c r="FD1" s="15" t="s">
        <v>150</v>
      </c>
      <c r="FE1" s="15" t="s">
        <v>151</v>
      </c>
      <c r="FF1" s="3" t="s">
        <v>152</v>
      </c>
      <c r="FG1" s="3" t="s">
        <v>153</v>
      </c>
      <c r="FH1" s="3" t="s">
        <v>154</v>
      </c>
      <c r="FI1" s="3" t="s">
        <v>155</v>
      </c>
      <c r="FJ1" s="3" t="s">
        <v>156</v>
      </c>
      <c r="FK1" s="3" t="s">
        <v>157</v>
      </c>
      <c r="FL1" s="3" t="s">
        <v>158</v>
      </c>
      <c r="FM1" s="3" t="s">
        <v>159</v>
      </c>
      <c r="FN1" s="3" t="s">
        <v>160</v>
      </c>
      <c r="FO1" s="3" t="s">
        <v>161</v>
      </c>
      <c r="FP1" s="3" t="s">
        <v>162</v>
      </c>
      <c r="FQ1" s="3" t="s">
        <v>163</v>
      </c>
      <c r="FR1" s="3" t="s">
        <v>164</v>
      </c>
      <c r="FS1" s="3" t="s">
        <v>165</v>
      </c>
      <c r="FT1" s="16" t="s">
        <v>166</v>
      </c>
      <c r="FU1" s="4" t="s">
        <v>167</v>
      </c>
      <c r="FV1" s="4" t="s">
        <v>168</v>
      </c>
      <c r="FW1" s="7" t="s">
        <v>169</v>
      </c>
      <c r="FX1" s="7" t="s">
        <v>170</v>
      </c>
      <c r="FY1" s="7" t="s">
        <v>171</v>
      </c>
      <c r="FZ1" s="7" t="s">
        <v>172</v>
      </c>
      <c r="GA1" s="7" t="s">
        <v>173</v>
      </c>
      <c r="GB1" s="7" t="s">
        <v>174</v>
      </c>
      <c r="GC1" s="7" t="s">
        <v>175</v>
      </c>
      <c r="GD1" s="7" t="s">
        <v>176</v>
      </c>
      <c r="GE1" s="7" t="s">
        <v>177</v>
      </c>
      <c r="GF1" s="7" t="s">
        <v>178</v>
      </c>
      <c r="GG1" s="7" t="s">
        <v>179</v>
      </c>
      <c r="GH1" s="7" t="s">
        <v>180</v>
      </c>
      <c r="GI1" s="7" t="s">
        <v>181</v>
      </c>
      <c r="GJ1" s="7" t="s">
        <v>182</v>
      </c>
      <c r="GK1" s="9" t="s">
        <v>183</v>
      </c>
      <c r="GL1" s="9" t="s">
        <v>183</v>
      </c>
      <c r="GM1" s="4" t="s">
        <v>184</v>
      </c>
      <c r="GN1" s="4" t="s">
        <v>185</v>
      </c>
      <c r="GO1" s="4" t="s">
        <v>186</v>
      </c>
      <c r="GP1" s="4" t="s">
        <v>187</v>
      </c>
      <c r="GQ1" s="4" t="s">
        <v>188</v>
      </c>
      <c r="GR1" s="4" t="s">
        <v>189</v>
      </c>
      <c r="GS1" s="4" t="s">
        <v>190</v>
      </c>
      <c r="GT1" s="4" t="s">
        <v>191</v>
      </c>
      <c r="GU1" s="4" t="s">
        <v>192</v>
      </c>
      <c r="GV1" s="4" t="s">
        <v>193</v>
      </c>
      <c r="GW1" s="4" t="s">
        <v>194</v>
      </c>
      <c r="GX1" s="4" t="s">
        <v>195</v>
      </c>
      <c r="GY1" s="4" t="s">
        <v>196</v>
      </c>
      <c r="GZ1" s="17" t="s">
        <v>197</v>
      </c>
      <c r="HA1" s="17" t="s">
        <v>197</v>
      </c>
      <c r="HB1" s="4" t="s">
        <v>198</v>
      </c>
      <c r="HC1" s="18" t="s">
        <v>199</v>
      </c>
      <c r="HD1" s="18" t="s">
        <v>200</v>
      </c>
      <c r="HE1" s="19" t="s">
        <v>201</v>
      </c>
      <c r="HF1" s="19" t="s">
        <v>202</v>
      </c>
      <c r="HG1" s="4" t="s">
        <v>203</v>
      </c>
      <c r="HH1" s="4" t="s">
        <v>204</v>
      </c>
      <c r="HI1" s="4" t="s">
        <v>205</v>
      </c>
      <c r="HJ1" s="19" t="s">
        <v>206</v>
      </c>
      <c r="HK1" s="4" t="s">
        <v>207</v>
      </c>
      <c r="HL1" s="4" t="s">
        <v>208</v>
      </c>
      <c r="HM1" s="4" t="s">
        <v>209</v>
      </c>
      <c r="HN1" s="20" t="s">
        <v>210</v>
      </c>
      <c r="HO1" s="21" t="s">
        <v>211</v>
      </c>
      <c r="HP1" s="4" t="s">
        <v>212</v>
      </c>
      <c r="HQ1" s="22">
        <v>11</v>
      </c>
      <c r="HR1" s="22">
        <v>10</v>
      </c>
      <c r="HS1" s="22">
        <v>16</v>
      </c>
    </row>
    <row r="2" spans="1:227" x14ac:dyDescent="0.25">
      <c r="A2" s="23" t="s">
        <v>213</v>
      </c>
      <c r="B2" s="24">
        <v>2</v>
      </c>
      <c r="C2" s="24">
        <v>2</v>
      </c>
      <c r="D2" s="24">
        <f t="shared" ref="D2:D36" si="0">SUM(E2:M2)</f>
        <v>2723</v>
      </c>
      <c r="E2" s="24">
        <v>289</v>
      </c>
      <c r="F2" s="24">
        <v>0</v>
      </c>
      <c r="G2" s="24">
        <v>224</v>
      </c>
      <c r="H2" s="24">
        <v>84</v>
      </c>
      <c r="I2" s="24">
        <v>581</v>
      </c>
      <c r="J2" s="24">
        <v>330</v>
      </c>
      <c r="K2" s="24">
        <v>0</v>
      </c>
      <c r="L2" s="24">
        <v>1155</v>
      </c>
      <c r="M2" s="24">
        <v>60</v>
      </c>
      <c r="N2" s="24">
        <v>2</v>
      </c>
      <c r="O2" s="24">
        <v>2</v>
      </c>
      <c r="P2" s="24">
        <v>3</v>
      </c>
      <c r="Q2" s="24">
        <v>3</v>
      </c>
      <c r="R2" s="24">
        <f t="shared" ref="R2:R36" si="1">Q2-P2</f>
        <v>0</v>
      </c>
      <c r="S2" s="25">
        <v>2823</v>
      </c>
      <c r="T2" s="26">
        <v>132</v>
      </c>
      <c r="U2" s="26">
        <v>148</v>
      </c>
      <c r="V2" s="26">
        <v>165</v>
      </c>
      <c r="W2" s="26">
        <f t="shared" ref="W2:W36" si="2">U2-T2</f>
        <v>16</v>
      </c>
      <c r="X2" s="26">
        <v>291</v>
      </c>
      <c r="Y2" s="25">
        <v>2850</v>
      </c>
      <c r="Z2" s="26">
        <v>841</v>
      </c>
      <c r="AA2" s="26">
        <v>967</v>
      </c>
      <c r="AB2" s="26">
        <v>980</v>
      </c>
      <c r="AC2" s="26">
        <f t="shared" ref="AC2:AC36" si="3">AB2-AA2</f>
        <v>13</v>
      </c>
      <c r="AD2" s="27">
        <f t="shared" ref="AD2:AD36" si="4">AC2/(AA2/100)</f>
        <v>1.344364012409514</v>
      </c>
      <c r="AE2" s="28"/>
      <c r="AF2" s="29">
        <f>[1]Лист1!B7</f>
        <v>2850</v>
      </c>
      <c r="AG2" s="29"/>
      <c r="AH2" s="29">
        <v>2703</v>
      </c>
      <c r="AI2" s="30">
        <v>621</v>
      </c>
      <c r="AJ2" s="30">
        <v>815</v>
      </c>
      <c r="AK2" s="31">
        <f t="shared" ref="AK2:AK36" si="5">AJ2/(S2/100)</f>
        <v>28.869996457669146</v>
      </c>
      <c r="AL2" s="31">
        <f t="shared" ref="AL2:AL36" si="6">AJ2/(Y2/100)</f>
        <v>28.596491228070175</v>
      </c>
      <c r="AM2" s="32">
        <v>1550</v>
      </c>
      <c r="AN2" s="32">
        <v>1566</v>
      </c>
      <c r="AO2" s="32">
        <v>2001</v>
      </c>
      <c r="AP2" s="32">
        <v>2048</v>
      </c>
      <c r="AQ2" s="32">
        <v>2064</v>
      </c>
      <c r="AR2" s="32">
        <v>2064</v>
      </c>
      <c r="AS2" s="32">
        <v>2064</v>
      </c>
      <c r="AT2" s="32">
        <v>2036</v>
      </c>
      <c r="AU2" s="32">
        <v>2020</v>
      </c>
      <c r="AV2" s="32">
        <v>1999</v>
      </c>
      <c r="AW2" s="32">
        <v>1971</v>
      </c>
      <c r="AX2" s="32">
        <v>1970</v>
      </c>
      <c r="AY2" s="32">
        <v>1960</v>
      </c>
      <c r="AZ2" s="32">
        <v>1960</v>
      </c>
      <c r="BA2" s="32">
        <v>1961</v>
      </c>
      <c r="BB2" s="32">
        <v>1962</v>
      </c>
      <c r="BC2" s="32">
        <v>1962</v>
      </c>
      <c r="BD2" s="32">
        <v>1962</v>
      </c>
      <c r="BE2" s="32">
        <v>1962</v>
      </c>
      <c r="BF2" s="32">
        <v>1914</v>
      </c>
      <c r="BG2" s="33">
        <f t="shared" ref="BG2:BG37" si="7">AS2/AH2</f>
        <v>0.7635960044395117</v>
      </c>
      <c r="BH2" s="34"/>
      <c r="BI2" s="34"/>
      <c r="BJ2" s="34"/>
      <c r="BK2" s="33">
        <f t="shared" ref="BK2:BK37" si="8">AT2/AH2</f>
        <v>0.7532371439141694</v>
      </c>
      <c r="BL2" s="33">
        <f t="shared" ref="BL2:BL37" si="9">AU2/AH2</f>
        <v>0.74731779504254536</v>
      </c>
      <c r="BM2" s="33">
        <f t="shared" ref="BM2:BM37" si="10">AV2/AH2</f>
        <v>0.73954864964853861</v>
      </c>
      <c r="BN2" s="33">
        <f t="shared" ref="BN2:BN37" si="11">AW2/AH2</f>
        <v>0.72918978912319643</v>
      </c>
      <c r="BO2" s="33">
        <f t="shared" ref="BO2:BO37" si="12">AX2/AH2</f>
        <v>0.72881982981871996</v>
      </c>
      <c r="BP2" s="33">
        <f t="shared" ref="BP2:BP37" si="13">AY2/AH2</f>
        <v>0.72512023677395487</v>
      </c>
      <c r="BQ2" s="33">
        <f t="shared" ref="BQ2:BQ37" si="14">AZ2/AH2</f>
        <v>0.72512023677395487</v>
      </c>
      <c r="BR2" s="33">
        <f t="shared" ref="BR2:BR37" si="15">BA2/AH2</f>
        <v>0.72549019607843135</v>
      </c>
      <c r="BS2" s="33">
        <f t="shared" ref="BS2:BS37" si="16">BB2/AH2</f>
        <v>0.72586015538290793</v>
      </c>
      <c r="BT2" s="33">
        <f>BC2/AH2</f>
        <v>0.72586015538290793</v>
      </c>
      <c r="BU2" s="33">
        <f>BD2/AH2</f>
        <v>0.72586015538290793</v>
      </c>
      <c r="BV2" s="33">
        <f>BE2/AH2</f>
        <v>0.72586015538290793</v>
      </c>
      <c r="BW2" s="33">
        <f>BF2/AH2</f>
        <v>0.70810210876803548</v>
      </c>
      <c r="BX2" s="35">
        <v>17810</v>
      </c>
      <c r="BY2" s="35">
        <v>100</v>
      </c>
      <c r="BZ2" s="36"/>
      <c r="CA2" s="36">
        <v>26</v>
      </c>
      <c r="CB2" s="36">
        <v>39</v>
      </c>
      <c r="CC2" s="36">
        <v>55</v>
      </c>
      <c r="CD2" s="36">
        <v>91</v>
      </c>
      <c r="CE2" s="36">
        <v>92</v>
      </c>
      <c r="CF2" s="36">
        <v>100</v>
      </c>
      <c r="CG2" s="36">
        <v>100</v>
      </c>
      <c r="CH2" s="36">
        <v>100</v>
      </c>
      <c r="CI2" s="36">
        <v>100</v>
      </c>
      <c r="CJ2" s="36">
        <v>100</v>
      </c>
      <c r="CK2" s="36">
        <v>100</v>
      </c>
      <c r="CL2" s="36">
        <v>100</v>
      </c>
      <c r="CM2" s="36">
        <v>100</v>
      </c>
      <c r="CN2" s="33">
        <f t="shared" ref="CN2:CN8" si="17">BZ2/AH2</f>
        <v>0</v>
      </c>
      <c r="CO2" s="37">
        <v>387</v>
      </c>
      <c r="CP2" s="37">
        <v>644</v>
      </c>
      <c r="CQ2" s="37">
        <v>477</v>
      </c>
      <c r="CR2" s="37">
        <v>839</v>
      </c>
      <c r="CS2" s="37">
        <v>844</v>
      </c>
      <c r="CT2" s="37">
        <v>854</v>
      </c>
      <c r="CU2" s="37">
        <v>862</v>
      </c>
      <c r="CV2" s="37">
        <v>862</v>
      </c>
      <c r="CW2" s="37">
        <v>862</v>
      </c>
      <c r="CX2" s="33">
        <f t="shared" ref="CX2:CX8" si="18">CA2/AH2</f>
        <v>9.6189419163891978E-3</v>
      </c>
      <c r="CY2" s="33">
        <f t="shared" ref="CY2:CY8" si="19">CB2/AH2</f>
        <v>1.4428412874583796E-2</v>
      </c>
      <c r="CZ2" s="33">
        <f t="shared" ref="CZ2:CZ8" si="20">CC2/AH2</f>
        <v>2.0347761746207917E-2</v>
      </c>
      <c r="DA2" s="33">
        <f t="shared" ref="DA2:DA8" si="21">CD2/AH2</f>
        <v>3.3666296707362188E-2</v>
      </c>
      <c r="DB2" s="33">
        <f t="shared" ref="DB2:DB8" si="22">CE2/AH2</f>
        <v>3.4036256011838698E-2</v>
      </c>
      <c r="DC2" s="33">
        <f t="shared" ref="DC2:DC8" si="23">CF2/AH2</f>
        <v>3.699593044765076E-2</v>
      </c>
      <c r="DD2" s="33">
        <f t="shared" ref="DD2:DD8" si="24">CG2/AH2</f>
        <v>3.699593044765076E-2</v>
      </c>
      <c r="DE2" s="33">
        <f t="shared" ref="DE2:DE8" si="25">CH2/AH2</f>
        <v>3.699593044765076E-2</v>
      </c>
      <c r="DF2" s="33">
        <f t="shared" ref="DF2:DF8" si="26">CI2/AH2</f>
        <v>3.699593044765076E-2</v>
      </c>
      <c r="DG2" s="33">
        <f t="shared" ref="DG2:DG8" si="27">CJ2/AH2</f>
        <v>3.699593044765076E-2</v>
      </c>
      <c r="DH2" s="33">
        <f>CK2/AH2</f>
        <v>3.699593044765076E-2</v>
      </c>
      <c r="DI2" s="33">
        <f>CL2/AH2</f>
        <v>3.699593044765076E-2</v>
      </c>
      <c r="DJ2" s="33">
        <f>CM2/AH2</f>
        <v>3.699593044765076E-2</v>
      </c>
      <c r="DK2" s="38">
        <f t="shared" ref="DK2:DN36" si="28">AS2+BZ2</f>
        <v>2064</v>
      </c>
      <c r="DL2" s="38">
        <f t="shared" si="28"/>
        <v>2062</v>
      </c>
      <c r="DM2" s="38">
        <f t="shared" si="28"/>
        <v>2059</v>
      </c>
      <c r="DN2" s="38">
        <f t="shared" si="28"/>
        <v>2054</v>
      </c>
      <c r="DO2" s="38">
        <f t="shared" ref="DO2:DO37" si="29">CD2+AW2</f>
        <v>2062</v>
      </c>
      <c r="DP2" s="38">
        <f t="shared" ref="DP2:DQ37" si="30">AX2+CE2</f>
        <v>2062</v>
      </c>
      <c r="DQ2" s="38">
        <f t="shared" si="30"/>
        <v>2060</v>
      </c>
      <c r="DR2" s="38">
        <f t="shared" ref="DR2:DR37" si="31">CG2+AZ2</f>
        <v>2060</v>
      </c>
      <c r="DS2" s="38">
        <f t="shared" ref="DS2:DS37" si="32">BA2+CH2</f>
        <v>2061</v>
      </c>
      <c r="DT2" s="38">
        <f>CI2+BB2</f>
        <v>2062</v>
      </c>
      <c r="DU2" s="38">
        <f>CJ2+BC2</f>
        <v>2062</v>
      </c>
      <c r="DV2" s="38">
        <f>BD2+CK2</f>
        <v>2062</v>
      </c>
      <c r="DW2" s="38">
        <f>BE2+CL2</f>
        <v>2062</v>
      </c>
      <c r="DX2" s="38">
        <f>BF2+CM2</f>
        <v>2014</v>
      </c>
      <c r="DY2" s="39">
        <f t="shared" ref="DY2:DY37" si="33">(AS2+BZ2)/AH2</f>
        <v>0.7635960044395117</v>
      </c>
      <c r="DZ2" s="39">
        <f t="shared" ref="DZ2:DZ37" si="34">(AT2+CA2)/AH2</f>
        <v>0.76285608583055864</v>
      </c>
      <c r="EA2" s="39">
        <f t="shared" ref="EA2:EA37" si="35">DM2/AH2</f>
        <v>0.7617462079171291</v>
      </c>
      <c r="EB2" s="39">
        <f t="shared" ref="EB2:EB37" si="36">DN2/AH2</f>
        <v>0.75989641139474662</v>
      </c>
      <c r="EC2" s="39">
        <f t="shared" ref="EC2:EC37" si="37">DO2/AH2</f>
        <v>0.76285608583055864</v>
      </c>
      <c r="ED2" s="39">
        <f t="shared" ref="ED2:ED37" si="38">DP2/AH2</f>
        <v>0.76285608583055864</v>
      </c>
      <c r="EE2" s="39">
        <f t="shared" ref="EE2:EE37" si="39">DQ2/AH2</f>
        <v>0.76211616722160558</v>
      </c>
      <c r="EF2" s="39">
        <f t="shared" ref="EF2:EF37" si="40">DR2/AH2</f>
        <v>0.76211616722160558</v>
      </c>
      <c r="EG2" s="39">
        <f t="shared" ref="EG2:EG37" si="41">DS2/AH2</f>
        <v>0.76248612652608216</v>
      </c>
      <c r="EH2" s="39">
        <f t="shared" ref="EH2:EH37" si="42">DT2/AH2</f>
        <v>0.76285608583055864</v>
      </c>
      <c r="EI2" s="39">
        <f>DU2/AH2</f>
        <v>0.76285608583055864</v>
      </c>
      <c r="EJ2" s="39">
        <f>DV2/AH2</f>
        <v>0.76285608583055864</v>
      </c>
      <c r="EK2" s="39">
        <f>DW2/AH2</f>
        <v>0.76285608583055864</v>
      </c>
      <c r="EL2" s="39">
        <f>DX2/AH2</f>
        <v>0.74509803921568629</v>
      </c>
      <c r="EM2" s="40">
        <v>879</v>
      </c>
      <c r="EN2" s="41">
        <f t="shared" ref="EN2:EN36" si="43">(AI2+BH2)/AF2</f>
        <v>0.21789473684210525</v>
      </c>
      <c r="EO2" s="41">
        <f t="shared" ref="EO2:EO36" si="44">(AJ2+BI2)/AF2</f>
        <v>0.28596491228070176</v>
      </c>
      <c r="EP2" s="41">
        <f t="shared" ref="EP2:EP36" si="45">(AM2+BJ2)/AF2</f>
        <v>0.54385964912280704</v>
      </c>
      <c r="EQ2" s="41">
        <f t="shared" ref="EQ2:EQ36" si="46">(AN2+BJ2)/AF2</f>
        <v>0.54947368421052634</v>
      </c>
      <c r="ER2" s="41">
        <f t="shared" ref="ER2:ER36" si="47">(AO2+BJ2)/AF2</f>
        <v>0.70210526315789479</v>
      </c>
      <c r="ES2" s="41">
        <f t="shared" ref="ES2:ES36" si="48">(AP2+BJ2)/AF2</f>
        <v>0.71859649122807012</v>
      </c>
      <c r="ET2" s="41">
        <f t="shared" ref="ET2:ET37" si="49">AQ2/AF2</f>
        <v>0.72421052631578953</v>
      </c>
      <c r="EU2" s="33">
        <f t="shared" ref="EU2:EU36" si="50">AR2/AH2</f>
        <v>0.7635960044395117</v>
      </c>
      <c r="EV2" s="41">
        <f t="shared" ref="EV2:EV36" si="51">CO2/AF2</f>
        <v>0.13578947368421052</v>
      </c>
      <c r="EW2" s="41">
        <f t="shared" ref="EW2:EW36" si="52">CP2/AF2</f>
        <v>0.22596491228070176</v>
      </c>
      <c r="EX2" s="42">
        <v>102</v>
      </c>
      <c r="EY2" s="42">
        <v>57</v>
      </c>
      <c r="EZ2" s="43">
        <v>6.67</v>
      </c>
      <c r="FA2" s="41">
        <f t="shared" ref="FA2:FA36" si="53">CR2/AF2</f>
        <v>0.2943859649122807</v>
      </c>
      <c r="FB2" s="41">
        <f t="shared" ref="FB2:FB37" si="54">CS2/AF2</f>
        <v>0.29614035087719298</v>
      </c>
      <c r="FC2" s="41">
        <f t="shared" ref="FC2:FC36" si="55">CT2/AF2</f>
        <v>0.29964912280701755</v>
      </c>
      <c r="FD2" s="41">
        <f t="shared" ref="FD2:FD37" si="56">CU2/AF2</f>
        <v>0.3024561403508772</v>
      </c>
      <c r="FE2" s="41">
        <f t="shared" ref="FE2:FE36" si="57">CV2/AF2</f>
        <v>0.3024561403508772</v>
      </c>
      <c r="FF2" s="44">
        <v>901</v>
      </c>
      <c r="FG2" s="44">
        <v>916</v>
      </c>
      <c r="FH2" s="44">
        <v>928</v>
      </c>
      <c r="FI2" s="44">
        <v>1025</v>
      </c>
      <c r="FJ2" s="44">
        <v>1052</v>
      </c>
      <c r="FK2" s="44">
        <v>1081</v>
      </c>
      <c r="FL2" s="44">
        <v>1088</v>
      </c>
      <c r="FM2" s="44">
        <v>1107</v>
      </c>
      <c r="FN2" s="44">
        <v>1121</v>
      </c>
      <c r="FO2" s="44">
        <v>1123</v>
      </c>
      <c r="FP2" s="44">
        <v>1184</v>
      </c>
      <c r="FQ2" s="44">
        <v>1485</v>
      </c>
      <c r="FR2" s="45">
        <v>1485</v>
      </c>
      <c r="FS2" s="44">
        <v>972</v>
      </c>
      <c r="FT2" s="33">
        <f t="shared" ref="FT2:FT37" si="58">EM2/AH2</f>
        <v>0.32519422863485015</v>
      </c>
      <c r="FU2" s="46">
        <v>5000</v>
      </c>
      <c r="FV2" s="46">
        <v>114</v>
      </c>
      <c r="FW2" s="33">
        <f t="shared" ref="FW2:FW37" si="59">FF2/AH2</f>
        <v>0.33333333333333331</v>
      </c>
      <c r="FX2" s="33">
        <f t="shared" ref="FX2:FX37" si="60">FG2/AH2</f>
        <v>0.33888272290048094</v>
      </c>
      <c r="FY2" s="33">
        <f t="shared" ref="FY2:FY37" si="61">FH2/AH2</f>
        <v>0.34332223455419902</v>
      </c>
      <c r="FZ2" s="33">
        <f t="shared" ref="FZ2:FZ37" si="62">FI2/AH2</f>
        <v>0.37920828708842025</v>
      </c>
      <c r="GA2" s="33">
        <f t="shared" ref="GA2:GA37" si="63">FJ2/AH2</f>
        <v>0.38919718830928596</v>
      </c>
      <c r="GB2" s="33">
        <f t="shared" ref="GB2:GB37" si="64">FK2/AH2</f>
        <v>0.39992600813910467</v>
      </c>
      <c r="GC2" s="33">
        <f t="shared" ref="GC2:GC37" si="65">FL2/AH2</f>
        <v>0.40251572327044027</v>
      </c>
      <c r="GD2" s="33">
        <f t="shared" ref="GD2:GD37" si="66">FM2/AH2</f>
        <v>0.40954495005549391</v>
      </c>
      <c r="GE2" s="33">
        <f t="shared" ref="GE2:GE37" si="67">FN2/AH2</f>
        <v>0.414724380318165</v>
      </c>
      <c r="GF2" s="33">
        <f t="shared" ref="GF2:GF37" si="68">FO2/AH2</f>
        <v>0.415464298927118</v>
      </c>
      <c r="GG2" s="33">
        <f t="shared" ref="GG2:GG37" si="69">FP2/AH2</f>
        <v>0.43803181650018497</v>
      </c>
      <c r="GH2" s="33">
        <f t="shared" ref="GH2:GH16" si="70">FQ2/AH2</f>
        <v>0.54938956714761378</v>
      </c>
      <c r="GI2" s="33">
        <f>FR2/AH2</f>
        <v>0.54938956714761378</v>
      </c>
      <c r="GJ2" s="33">
        <f>FS2/AH2</f>
        <v>0.35960044395116536</v>
      </c>
      <c r="GK2" s="47">
        <f>GI2-EK2</f>
        <v>-0.21346651868294486</v>
      </c>
      <c r="GL2" s="47">
        <f>GJ2-EL2</f>
        <v>-0.38549759526452093</v>
      </c>
      <c r="GM2" s="48">
        <v>6</v>
      </c>
      <c r="GN2" s="48">
        <v>7</v>
      </c>
      <c r="GO2" s="48">
        <v>9</v>
      </c>
      <c r="GP2" s="48">
        <v>10</v>
      </c>
      <c r="GQ2" s="48">
        <v>10</v>
      </c>
      <c r="GR2" s="48">
        <v>10</v>
      </c>
      <c r="GS2" s="48">
        <v>10</v>
      </c>
      <c r="GT2" s="48">
        <v>10</v>
      </c>
      <c r="GU2" s="48">
        <v>10</v>
      </c>
      <c r="GV2" s="48">
        <v>10</v>
      </c>
      <c r="GW2" s="48">
        <v>10</v>
      </c>
      <c r="GX2" s="48">
        <v>10</v>
      </c>
      <c r="GY2" s="48">
        <v>10</v>
      </c>
      <c r="GZ2" s="49">
        <f t="shared" ref="GZ2:HA8" si="71">GW2/$HR$1</f>
        <v>1</v>
      </c>
      <c r="HA2" s="49">
        <f t="shared" si="71"/>
        <v>1</v>
      </c>
      <c r="HB2" s="48"/>
      <c r="HC2" s="50">
        <f t="shared" ref="HC2:HC8" si="72">FV2/(AF2/100)</f>
        <v>4</v>
      </c>
      <c r="HD2" s="51"/>
      <c r="HE2" s="52"/>
      <c r="HF2" s="52"/>
      <c r="HG2" s="53"/>
      <c r="HH2" s="53">
        <v>776398.5</v>
      </c>
      <c r="HI2" s="53"/>
      <c r="HJ2" s="52"/>
      <c r="HK2" s="53"/>
      <c r="HL2" s="53"/>
      <c r="HM2" s="53"/>
      <c r="HN2" s="54">
        <f t="shared" ref="HN2:HN36" si="73">AB2/(S2/100)</f>
        <v>34.714842366277011</v>
      </c>
      <c r="HO2" s="54">
        <f t="shared" ref="HO2:HO36" si="74">AB2/(Y2/100)</f>
        <v>34.385964912280699</v>
      </c>
      <c r="HP2" s="48">
        <f t="shared" ref="HP2:HP36" si="75">BI2/(AF2/100)</f>
        <v>0</v>
      </c>
    </row>
    <row r="3" spans="1:227" x14ac:dyDescent="0.25">
      <c r="A3" s="23" t="s">
        <v>214</v>
      </c>
      <c r="B3" s="24">
        <v>2</v>
      </c>
      <c r="C3" s="24">
        <v>7</v>
      </c>
      <c r="D3" s="24">
        <f t="shared" si="0"/>
        <v>3310</v>
      </c>
      <c r="E3" s="24">
        <v>463</v>
      </c>
      <c r="F3" s="24">
        <v>0</v>
      </c>
      <c r="G3" s="24">
        <v>473</v>
      </c>
      <c r="H3" s="24">
        <v>121</v>
      </c>
      <c r="I3" s="24">
        <v>385</v>
      </c>
      <c r="J3" s="24">
        <v>1308</v>
      </c>
      <c r="K3" s="24">
        <v>109</v>
      </c>
      <c r="L3" s="24">
        <v>451</v>
      </c>
      <c r="M3" s="24">
        <v>0</v>
      </c>
      <c r="N3" s="24">
        <v>31</v>
      </c>
      <c r="O3" s="24">
        <v>31</v>
      </c>
      <c r="P3" s="24">
        <v>34</v>
      </c>
      <c r="Q3" s="24">
        <v>34</v>
      </c>
      <c r="R3" s="24">
        <f t="shared" si="1"/>
        <v>0</v>
      </c>
      <c r="S3" s="25">
        <v>6562</v>
      </c>
      <c r="T3" s="26">
        <v>1444</v>
      </c>
      <c r="U3" s="26">
        <v>1626</v>
      </c>
      <c r="V3" s="26">
        <v>1640</v>
      </c>
      <c r="W3" s="26">
        <f t="shared" si="2"/>
        <v>182</v>
      </c>
      <c r="X3" s="26">
        <v>2429</v>
      </c>
      <c r="Y3" s="25">
        <v>6764</v>
      </c>
      <c r="Z3" s="26">
        <v>3338</v>
      </c>
      <c r="AA3" s="26">
        <v>5372</v>
      </c>
      <c r="AB3" s="26">
        <v>5417</v>
      </c>
      <c r="AC3" s="26">
        <f t="shared" si="3"/>
        <v>45</v>
      </c>
      <c r="AD3" s="27">
        <f t="shared" si="4"/>
        <v>0.83767684288905442</v>
      </c>
      <c r="AE3" s="28">
        <v>1733</v>
      </c>
      <c r="AF3" s="29">
        <f>[1]Лист1!B8</f>
        <v>6562</v>
      </c>
      <c r="AG3" s="56">
        <v>4922</v>
      </c>
      <c r="AH3" s="56">
        <v>7011</v>
      </c>
      <c r="AI3" s="30">
        <v>4394</v>
      </c>
      <c r="AJ3" s="30">
        <v>4430</v>
      </c>
      <c r="AK3" s="31">
        <f t="shared" si="5"/>
        <v>67.509905516610786</v>
      </c>
      <c r="AL3" s="31">
        <f t="shared" si="6"/>
        <v>65.493790656416323</v>
      </c>
      <c r="AM3" s="32">
        <v>4184</v>
      </c>
      <c r="AN3" s="32">
        <v>4203</v>
      </c>
      <c r="AO3" s="32">
        <v>4223</v>
      </c>
      <c r="AP3" s="32">
        <v>4309</v>
      </c>
      <c r="AQ3" s="32">
        <v>4765</v>
      </c>
      <c r="AR3" s="32">
        <v>4797</v>
      </c>
      <c r="AS3" s="32">
        <v>4498</v>
      </c>
      <c r="AT3" s="32">
        <v>4513</v>
      </c>
      <c r="AU3" s="32">
        <v>4642</v>
      </c>
      <c r="AV3" s="32">
        <v>4737</v>
      </c>
      <c r="AW3" s="32">
        <v>4790</v>
      </c>
      <c r="AX3" s="32">
        <v>4833</v>
      </c>
      <c r="AY3" s="32">
        <v>4851</v>
      </c>
      <c r="AZ3" s="32">
        <v>4861</v>
      </c>
      <c r="BA3" s="32">
        <v>4881</v>
      </c>
      <c r="BB3" s="32">
        <v>4938</v>
      </c>
      <c r="BC3" s="32">
        <v>4968</v>
      </c>
      <c r="BD3" s="32">
        <v>4983</v>
      </c>
      <c r="BE3" s="32">
        <v>5002</v>
      </c>
      <c r="BF3" s="32">
        <v>5031</v>
      </c>
      <c r="BG3" s="33">
        <f t="shared" si="7"/>
        <v>0.64156325773784051</v>
      </c>
      <c r="BH3" s="34"/>
      <c r="BI3" s="34"/>
      <c r="BJ3" s="34">
        <v>326</v>
      </c>
      <c r="BK3" s="33">
        <f t="shared" si="8"/>
        <v>0.64370275281700184</v>
      </c>
      <c r="BL3" s="33">
        <f t="shared" si="9"/>
        <v>0.66210241049778917</v>
      </c>
      <c r="BM3" s="33">
        <f t="shared" si="10"/>
        <v>0.67565254599914415</v>
      </c>
      <c r="BN3" s="33">
        <f t="shared" si="11"/>
        <v>0.68321209527884752</v>
      </c>
      <c r="BO3" s="33">
        <f t="shared" si="12"/>
        <v>0.68934531450577663</v>
      </c>
      <c r="BP3" s="33">
        <f t="shared" si="13"/>
        <v>0.69191270860077025</v>
      </c>
      <c r="BQ3" s="33">
        <f t="shared" si="14"/>
        <v>0.6933390386535444</v>
      </c>
      <c r="BR3" s="33">
        <f t="shared" si="15"/>
        <v>0.69619169875909281</v>
      </c>
      <c r="BS3" s="33">
        <f t="shared" si="16"/>
        <v>0.70432178005990587</v>
      </c>
      <c r="BT3" s="33">
        <f t="shared" ref="BT3:BT37" si="76">BC3/AH3</f>
        <v>0.70860077021822854</v>
      </c>
      <c r="BU3" s="33">
        <f t="shared" ref="BU3:BU39" si="77">BD3/AH3</f>
        <v>0.71074026529738976</v>
      </c>
      <c r="BV3" s="33">
        <f t="shared" ref="BV3:BV37" si="78">BE3/AH3</f>
        <v>0.71345029239766078</v>
      </c>
      <c r="BW3" s="33">
        <f t="shared" ref="BW3:BW36" si="79">BF3/AH3</f>
        <v>0.71758664955070606</v>
      </c>
      <c r="BX3" s="35">
        <v>5460</v>
      </c>
      <c r="BY3" s="35">
        <v>334</v>
      </c>
      <c r="BZ3" s="36">
        <v>327</v>
      </c>
      <c r="CA3" s="36">
        <v>331</v>
      </c>
      <c r="CB3" s="36">
        <v>333</v>
      </c>
      <c r="CC3" s="36">
        <v>333</v>
      </c>
      <c r="CD3" s="36">
        <v>334</v>
      </c>
      <c r="CE3" s="36">
        <v>334</v>
      </c>
      <c r="CF3" s="36">
        <v>334</v>
      </c>
      <c r="CG3" s="36">
        <v>334</v>
      </c>
      <c r="CH3" s="36">
        <v>334</v>
      </c>
      <c r="CI3" s="36">
        <v>334</v>
      </c>
      <c r="CJ3" s="36">
        <v>334</v>
      </c>
      <c r="CK3" s="36">
        <v>334</v>
      </c>
      <c r="CL3" s="36">
        <v>334</v>
      </c>
      <c r="CM3" s="36">
        <v>334</v>
      </c>
      <c r="CN3" s="33">
        <f t="shared" si="17"/>
        <v>4.6640992725716729E-2</v>
      </c>
      <c r="CO3" s="37">
        <v>1767</v>
      </c>
      <c r="CP3" s="37">
        <v>1783</v>
      </c>
      <c r="CQ3" s="37">
        <v>1876</v>
      </c>
      <c r="CR3" s="37">
        <v>1891</v>
      </c>
      <c r="CS3" s="37">
        <v>1925</v>
      </c>
      <c r="CT3" s="37">
        <v>1951</v>
      </c>
      <c r="CU3" s="37">
        <v>1991</v>
      </c>
      <c r="CV3" s="37">
        <v>1994</v>
      </c>
      <c r="CW3" s="37">
        <v>2016</v>
      </c>
      <c r="CX3" s="33">
        <f t="shared" si="18"/>
        <v>4.7211524746826418E-2</v>
      </c>
      <c r="CY3" s="33">
        <f t="shared" si="19"/>
        <v>4.7496790757381259E-2</v>
      </c>
      <c r="CZ3" s="33">
        <f t="shared" si="20"/>
        <v>4.7496790757381259E-2</v>
      </c>
      <c r="DA3" s="33">
        <f t="shared" si="21"/>
        <v>4.7639423762658679E-2</v>
      </c>
      <c r="DB3" s="33">
        <f t="shared" si="22"/>
        <v>4.7639423762658679E-2</v>
      </c>
      <c r="DC3" s="33">
        <f t="shared" si="23"/>
        <v>4.7639423762658679E-2</v>
      </c>
      <c r="DD3" s="33">
        <f t="shared" si="24"/>
        <v>4.7639423762658679E-2</v>
      </c>
      <c r="DE3" s="33">
        <f t="shared" si="25"/>
        <v>4.7639423762658679E-2</v>
      </c>
      <c r="DF3" s="33">
        <f t="shared" si="26"/>
        <v>4.7639423762658679E-2</v>
      </c>
      <c r="DG3" s="33">
        <f t="shared" si="27"/>
        <v>4.7639423762658679E-2</v>
      </c>
      <c r="DH3" s="33">
        <f t="shared" ref="DH3:DH12" si="80">CK3/AH3</f>
        <v>4.7639423762658679E-2</v>
      </c>
      <c r="DI3" s="33">
        <f t="shared" ref="DI3:DI34" si="81">CL3/AH3</f>
        <v>4.7639423762658679E-2</v>
      </c>
      <c r="DJ3" s="33">
        <f t="shared" ref="DJ3:DJ34" si="82">CM3/AH3</f>
        <v>4.7639423762658679E-2</v>
      </c>
      <c r="DK3" s="38">
        <f t="shared" si="28"/>
        <v>4825</v>
      </c>
      <c r="DL3" s="38">
        <f t="shared" si="28"/>
        <v>4844</v>
      </c>
      <c r="DM3" s="38">
        <f t="shared" si="28"/>
        <v>4975</v>
      </c>
      <c r="DN3" s="38">
        <f t="shared" si="28"/>
        <v>5070</v>
      </c>
      <c r="DO3" s="38">
        <f t="shared" si="29"/>
        <v>5124</v>
      </c>
      <c r="DP3" s="38">
        <f t="shared" si="30"/>
        <v>5167</v>
      </c>
      <c r="DQ3" s="38">
        <f t="shared" si="30"/>
        <v>5185</v>
      </c>
      <c r="DR3" s="38">
        <f t="shared" si="31"/>
        <v>5195</v>
      </c>
      <c r="DS3" s="38">
        <f t="shared" si="32"/>
        <v>5215</v>
      </c>
      <c r="DT3" s="38">
        <f t="shared" ref="DT3:DU37" si="83">CI3+BB3</f>
        <v>5272</v>
      </c>
      <c r="DU3" s="38">
        <f t="shared" si="83"/>
        <v>5302</v>
      </c>
      <c r="DV3" s="38">
        <f t="shared" ref="DV3:DX37" si="84">BD3+CK3</f>
        <v>5317</v>
      </c>
      <c r="DW3" s="38">
        <f t="shared" si="84"/>
        <v>5336</v>
      </c>
      <c r="DX3" s="38">
        <f t="shared" si="84"/>
        <v>5365</v>
      </c>
      <c r="DY3" s="39">
        <f t="shared" si="33"/>
        <v>0.68820425046355727</v>
      </c>
      <c r="DZ3" s="39">
        <f t="shared" si="34"/>
        <v>0.69091427756382828</v>
      </c>
      <c r="EA3" s="39">
        <f t="shared" si="35"/>
        <v>0.7095992012551704</v>
      </c>
      <c r="EB3" s="39">
        <f t="shared" si="36"/>
        <v>0.72314933675652548</v>
      </c>
      <c r="EC3" s="39">
        <f t="shared" si="37"/>
        <v>0.73085151904150625</v>
      </c>
      <c r="ED3" s="39">
        <f t="shared" si="38"/>
        <v>0.73698473826843536</v>
      </c>
      <c r="EE3" s="39">
        <f t="shared" si="39"/>
        <v>0.73955213236342887</v>
      </c>
      <c r="EF3" s="39">
        <f t="shared" si="40"/>
        <v>0.74097846241620313</v>
      </c>
      <c r="EG3" s="39">
        <f t="shared" si="41"/>
        <v>0.74383112252175154</v>
      </c>
      <c r="EH3" s="39">
        <f t="shared" si="42"/>
        <v>0.75196120382256459</v>
      </c>
      <c r="EI3" s="39">
        <f t="shared" ref="EI3:EI39" si="85">DU3/AH3</f>
        <v>0.75624019398088715</v>
      </c>
      <c r="EJ3" s="39">
        <f t="shared" ref="EJ3:EJ39" si="86">DV3/AH3</f>
        <v>0.75837968906004849</v>
      </c>
      <c r="EK3" s="39">
        <f t="shared" ref="EK3:EK39" si="87">DW3/AH3</f>
        <v>0.76108971616031951</v>
      </c>
      <c r="EL3" s="39">
        <f t="shared" ref="EL3:EL39" si="88">DX3/AH3</f>
        <v>0.76522607331336467</v>
      </c>
      <c r="EM3" s="40">
        <v>2114</v>
      </c>
      <c r="EN3" s="41">
        <f t="shared" si="43"/>
        <v>0.66961292288936303</v>
      </c>
      <c r="EO3" s="41">
        <f t="shared" si="44"/>
        <v>0.67509905516610791</v>
      </c>
      <c r="EP3" s="41">
        <f t="shared" si="45"/>
        <v>0.68729046022554097</v>
      </c>
      <c r="EQ3" s="41">
        <f t="shared" si="46"/>
        <v>0.69018591892715631</v>
      </c>
      <c r="ER3" s="41">
        <f t="shared" si="47"/>
        <v>0.6932337701920146</v>
      </c>
      <c r="ES3" s="41">
        <f t="shared" si="48"/>
        <v>0.70633953063090527</v>
      </c>
      <c r="ET3" s="41">
        <f t="shared" si="49"/>
        <v>0.726150563852484</v>
      </c>
      <c r="EU3" s="33">
        <f t="shared" si="50"/>
        <v>0.68421052631578949</v>
      </c>
      <c r="EV3" s="41">
        <f t="shared" si="51"/>
        <v>0.26927765925022856</v>
      </c>
      <c r="EW3" s="41">
        <f t="shared" si="52"/>
        <v>0.27171594026211521</v>
      </c>
      <c r="EX3" s="57">
        <v>21</v>
      </c>
      <c r="EY3" s="57">
        <v>20</v>
      </c>
      <c r="EZ3" s="58">
        <v>60</v>
      </c>
      <c r="FA3" s="41">
        <f t="shared" si="53"/>
        <v>0.28817433709234991</v>
      </c>
      <c r="FB3" s="41">
        <f t="shared" si="54"/>
        <v>0.29335568424260894</v>
      </c>
      <c r="FC3" s="41">
        <f t="shared" si="55"/>
        <v>0.29731789088692473</v>
      </c>
      <c r="FD3" s="41">
        <f t="shared" si="56"/>
        <v>0.30341359341664126</v>
      </c>
      <c r="FE3" s="41">
        <f t="shared" si="57"/>
        <v>0.30387077110637001</v>
      </c>
      <c r="FF3" s="44">
        <v>2148</v>
      </c>
      <c r="FG3" s="44">
        <v>2251</v>
      </c>
      <c r="FH3" s="44">
        <v>2283</v>
      </c>
      <c r="FI3" s="44">
        <v>2327</v>
      </c>
      <c r="FJ3" s="44">
        <v>2334</v>
      </c>
      <c r="FK3" s="44">
        <v>2359</v>
      </c>
      <c r="FL3" s="44">
        <v>2356</v>
      </c>
      <c r="FM3" s="44">
        <v>2412</v>
      </c>
      <c r="FN3" s="44">
        <v>2651</v>
      </c>
      <c r="FO3" s="44">
        <v>2983</v>
      </c>
      <c r="FP3" s="44">
        <v>2992</v>
      </c>
      <c r="FQ3" s="44">
        <v>3005</v>
      </c>
      <c r="FR3" s="45">
        <v>3137</v>
      </c>
      <c r="FS3" s="44">
        <v>3598</v>
      </c>
      <c r="FT3" s="33">
        <f t="shared" si="58"/>
        <v>0.3015261731564684</v>
      </c>
      <c r="FU3" s="46">
        <v>2800</v>
      </c>
      <c r="FV3" s="59">
        <v>328</v>
      </c>
      <c r="FW3" s="33">
        <f t="shared" si="59"/>
        <v>0.30637569533590076</v>
      </c>
      <c r="FX3" s="33">
        <f t="shared" si="60"/>
        <v>0.3210668948794751</v>
      </c>
      <c r="FY3" s="33">
        <f t="shared" si="61"/>
        <v>0.32563115104835261</v>
      </c>
      <c r="FZ3" s="33">
        <f t="shared" si="62"/>
        <v>0.33190700328055911</v>
      </c>
      <c r="GA3" s="33">
        <f t="shared" si="63"/>
        <v>0.33290543431750108</v>
      </c>
      <c r="GB3" s="33">
        <f t="shared" si="64"/>
        <v>0.33647125944943662</v>
      </c>
      <c r="GC3" s="33">
        <f t="shared" si="65"/>
        <v>0.33604336043360433</v>
      </c>
      <c r="GD3" s="33">
        <f t="shared" si="66"/>
        <v>0.34403080872913994</v>
      </c>
      <c r="GE3" s="33">
        <f t="shared" si="67"/>
        <v>0.37812009699044358</v>
      </c>
      <c r="GF3" s="33">
        <f t="shared" si="68"/>
        <v>0.42547425474254741</v>
      </c>
      <c r="GG3" s="33">
        <f t="shared" si="69"/>
        <v>0.42675795179004422</v>
      </c>
      <c r="GH3" s="33">
        <f t="shared" si="70"/>
        <v>0.42861218085865072</v>
      </c>
      <c r="GI3" s="33">
        <f t="shared" ref="GI3:GI39" si="89">FR3/AH3</f>
        <v>0.44743973755527028</v>
      </c>
      <c r="GJ3" s="33">
        <f t="shared" ref="GJ3:GJ36" si="90">FS3/AH3</f>
        <v>0.51319355298816149</v>
      </c>
      <c r="GK3" s="47">
        <f t="shared" ref="GK3:GL36" si="91">GI3-EK3</f>
        <v>-0.31364997860504923</v>
      </c>
      <c r="GL3" s="47">
        <f t="shared" si="91"/>
        <v>-0.25203252032520318</v>
      </c>
      <c r="GM3" s="56">
        <v>7</v>
      </c>
      <c r="GN3" s="56">
        <v>7</v>
      </c>
      <c r="GO3" s="56">
        <v>9</v>
      </c>
      <c r="GP3" s="56">
        <v>9</v>
      </c>
      <c r="GQ3" s="56">
        <v>9</v>
      </c>
      <c r="GR3" s="56">
        <v>10</v>
      </c>
      <c r="GS3" s="56">
        <v>10</v>
      </c>
      <c r="GT3" s="56">
        <v>10</v>
      </c>
      <c r="GU3" s="56">
        <v>10</v>
      </c>
      <c r="GV3" s="56">
        <v>10</v>
      </c>
      <c r="GW3" s="56">
        <v>10</v>
      </c>
      <c r="GX3" s="56">
        <v>10</v>
      </c>
      <c r="GY3" s="56">
        <v>10</v>
      </c>
      <c r="GZ3" s="49">
        <f t="shared" si="71"/>
        <v>1</v>
      </c>
      <c r="HA3" s="49">
        <f t="shared" si="71"/>
        <v>1</v>
      </c>
      <c r="HB3" s="56">
        <f>BJ3/(FV3/100)</f>
        <v>99.390243902439025</v>
      </c>
      <c r="HC3" s="50">
        <f t="shared" si="72"/>
        <v>4.9984760743675709</v>
      </c>
      <c r="HD3" s="51">
        <f>BJ3/(AF3/100)</f>
        <v>4.9679975617189882</v>
      </c>
      <c r="HE3" s="52">
        <f>FU3*FV3</f>
        <v>918400</v>
      </c>
      <c r="HF3" s="52">
        <f>FU3*BJ3</f>
        <v>912800</v>
      </c>
      <c r="HG3" s="53">
        <v>774956.16</v>
      </c>
      <c r="HH3" s="53">
        <v>826560.96</v>
      </c>
      <c r="HI3" s="53">
        <f>HF3-HG3</f>
        <v>137843.83999999997</v>
      </c>
      <c r="HJ3" s="52">
        <v>91839.039999999994</v>
      </c>
      <c r="HK3" s="53">
        <f>HE3-HG3</f>
        <v>143443.83999999997</v>
      </c>
      <c r="HL3" s="53">
        <v>345</v>
      </c>
      <c r="HM3" s="53">
        <v>326</v>
      </c>
      <c r="HN3" s="54">
        <f t="shared" si="73"/>
        <v>82.551051508686371</v>
      </c>
      <c r="HO3" s="54">
        <f t="shared" si="74"/>
        <v>80.08574807806032</v>
      </c>
      <c r="HP3" s="48">
        <f t="shared" si="75"/>
        <v>0</v>
      </c>
    </row>
    <row r="4" spans="1:227" x14ac:dyDescent="0.25">
      <c r="A4" s="23" t="s">
        <v>215</v>
      </c>
      <c r="B4" s="24">
        <v>2</v>
      </c>
      <c r="C4" s="24">
        <v>22</v>
      </c>
      <c r="D4" s="24">
        <f t="shared" si="0"/>
        <v>1112</v>
      </c>
      <c r="E4" s="24">
        <v>108</v>
      </c>
      <c r="F4" s="24">
        <v>0</v>
      </c>
      <c r="G4" s="24">
        <v>0</v>
      </c>
      <c r="H4" s="24">
        <v>24</v>
      </c>
      <c r="I4" s="24">
        <v>601</v>
      </c>
      <c r="J4" s="24">
        <v>188</v>
      </c>
      <c r="K4" s="24">
        <v>0</v>
      </c>
      <c r="L4" s="24">
        <v>191</v>
      </c>
      <c r="M4" s="24">
        <v>0</v>
      </c>
      <c r="N4" s="24">
        <v>23</v>
      </c>
      <c r="O4" s="24">
        <v>24</v>
      </c>
      <c r="P4" s="24">
        <v>24</v>
      </c>
      <c r="Q4" s="24">
        <v>24</v>
      </c>
      <c r="R4" s="24">
        <f t="shared" si="1"/>
        <v>0</v>
      </c>
      <c r="S4" s="25">
        <v>4566</v>
      </c>
      <c r="T4" s="26">
        <v>320</v>
      </c>
      <c r="U4" s="26">
        <v>502</v>
      </c>
      <c r="V4" s="26">
        <v>545</v>
      </c>
      <c r="W4" s="26">
        <f t="shared" si="2"/>
        <v>182</v>
      </c>
      <c r="X4" s="26">
        <v>774</v>
      </c>
      <c r="Y4" s="25">
        <v>4715</v>
      </c>
      <c r="Z4" s="26">
        <v>923</v>
      </c>
      <c r="AA4" s="26">
        <v>1049</v>
      </c>
      <c r="AB4" s="26">
        <v>1049</v>
      </c>
      <c r="AC4" s="26">
        <f t="shared" si="3"/>
        <v>0</v>
      </c>
      <c r="AD4" s="27">
        <f t="shared" si="4"/>
        <v>0</v>
      </c>
      <c r="AE4" s="28">
        <v>246</v>
      </c>
      <c r="AF4" s="29">
        <f>[1]Лист1!B9</f>
        <v>4638</v>
      </c>
      <c r="AG4" s="29"/>
      <c r="AH4" s="29">
        <v>4773</v>
      </c>
      <c r="AI4" s="30">
        <v>1402</v>
      </c>
      <c r="AJ4" s="30">
        <v>1497</v>
      </c>
      <c r="AK4" s="31">
        <f t="shared" si="5"/>
        <v>32.78580814717477</v>
      </c>
      <c r="AL4" s="31">
        <f t="shared" si="6"/>
        <v>31.749734888653236</v>
      </c>
      <c r="AM4" s="32">
        <v>1515</v>
      </c>
      <c r="AN4" s="32">
        <v>1645</v>
      </c>
      <c r="AO4" s="32">
        <v>2231</v>
      </c>
      <c r="AP4" s="32">
        <v>2590</v>
      </c>
      <c r="AQ4" s="32">
        <v>3165</v>
      </c>
      <c r="AR4" s="32">
        <v>3255</v>
      </c>
      <c r="AS4" s="32">
        <v>3376</v>
      </c>
      <c r="AT4" s="32">
        <v>3376</v>
      </c>
      <c r="AU4" s="32">
        <v>3275</v>
      </c>
      <c r="AV4" s="32">
        <v>3074</v>
      </c>
      <c r="AW4" s="32">
        <v>2977</v>
      </c>
      <c r="AX4" s="32">
        <v>2942</v>
      </c>
      <c r="AY4" s="32">
        <v>2931</v>
      </c>
      <c r="AZ4" s="32">
        <v>2945</v>
      </c>
      <c r="BA4" s="32">
        <v>3062</v>
      </c>
      <c r="BB4" s="32">
        <v>3068</v>
      </c>
      <c r="BC4" s="32">
        <v>3068</v>
      </c>
      <c r="BD4" s="32">
        <v>3068</v>
      </c>
      <c r="BE4" s="32">
        <v>3077</v>
      </c>
      <c r="BF4" s="32">
        <v>3102</v>
      </c>
      <c r="BG4" s="33">
        <f t="shared" si="7"/>
        <v>0.7073119631259166</v>
      </c>
      <c r="BH4" s="34"/>
      <c r="BI4" s="34">
        <v>99</v>
      </c>
      <c r="BJ4" s="34">
        <v>464</v>
      </c>
      <c r="BK4" s="33">
        <f t="shared" si="8"/>
        <v>0.7073119631259166</v>
      </c>
      <c r="BL4" s="33">
        <f t="shared" si="9"/>
        <v>0.68615126754661637</v>
      </c>
      <c r="BM4" s="33">
        <f t="shared" si="10"/>
        <v>0.64403938822543472</v>
      </c>
      <c r="BN4" s="33">
        <f t="shared" si="11"/>
        <v>0.62371673999580979</v>
      </c>
      <c r="BO4" s="33">
        <f t="shared" si="12"/>
        <v>0.61638382568615124</v>
      </c>
      <c r="BP4" s="33">
        <f t="shared" si="13"/>
        <v>0.61407919547454426</v>
      </c>
      <c r="BQ4" s="33">
        <f t="shared" si="14"/>
        <v>0.61701236119840774</v>
      </c>
      <c r="BR4" s="33">
        <f t="shared" si="15"/>
        <v>0.64152524617640894</v>
      </c>
      <c r="BS4" s="33">
        <f t="shared" si="16"/>
        <v>0.64278231720092183</v>
      </c>
      <c r="BT4" s="33">
        <f t="shared" si="76"/>
        <v>0.64278231720092183</v>
      </c>
      <c r="BU4" s="33">
        <f t="shared" si="77"/>
        <v>0.64278231720092183</v>
      </c>
      <c r="BV4" s="33">
        <f t="shared" si="78"/>
        <v>0.64466792373769122</v>
      </c>
      <c r="BW4" s="33">
        <f t="shared" si="79"/>
        <v>0.64990571967316157</v>
      </c>
      <c r="BX4" s="35">
        <v>13730</v>
      </c>
      <c r="BY4" s="35">
        <v>455</v>
      </c>
      <c r="BZ4" s="36"/>
      <c r="CA4" s="36"/>
      <c r="CB4" s="36">
        <v>107</v>
      </c>
      <c r="CC4" s="36">
        <v>300</v>
      </c>
      <c r="CD4" s="36">
        <v>398</v>
      </c>
      <c r="CE4" s="36">
        <v>434</v>
      </c>
      <c r="CF4" s="36">
        <v>450</v>
      </c>
      <c r="CG4" s="36">
        <v>455</v>
      </c>
      <c r="CH4" s="36">
        <v>455</v>
      </c>
      <c r="CI4" s="36">
        <v>455</v>
      </c>
      <c r="CJ4" s="36">
        <v>455</v>
      </c>
      <c r="CK4" s="36">
        <v>455</v>
      </c>
      <c r="CL4" s="36">
        <v>455</v>
      </c>
      <c r="CM4" s="36">
        <v>455</v>
      </c>
      <c r="CN4" s="33">
        <f t="shared" si="17"/>
        <v>0</v>
      </c>
      <c r="CO4" s="37">
        <v>971</v>
      </c>
      <c r="CP4" s="37">
        <v>1021</v>
      </c>
      <c r="CQ4" s="37">
        <v>1182</v>
      </c>
      <c r="CR4" s="37">
        <v>1417</v>
      </c>
      <c r="CS4" s="37">
        <v>1467</v>
      </c>
      <c r="CT4" s="37">
        <v>1509</v>
      </c>
      <c r="CU4" s="37">
        <v>1580</v>
      </c>
      <c r="CV4" s="37">
        <v>1592</v>
      </c>
      <c r="CW4" s="37">
        <v>1589</v>
      </c>
      <c r="CX4" s="33">
        <f t="shared" si="18"/>
        <v>0</v>
      </c>
      <c r="CY4" s="33">
        <f t="shared" si="19"/>
        <v>2.2417766603813116E-2</v>
      </c>
      <c r="CZ4" s="33">
        <f t="shared" si="20"/>
        <v>6.2853551225644247E-2</v>
      </c>
      <c r="DA4" s="33">
        <f t="shared" si="21"/>
        <v>8.3385711292688042E-2</v>
      </c>
      <c r="DB4" s="33">
        <f t="shared" si="22"/>
        <v>9.0928137439765341E-2</v>
      </c>
      <c r="DC4" s="33">
        <f t="shared" si="23"/>
        <v>9.4280326838466377E-2</v>
      </c>
      <c r="DD4" s="33">
        <f t="shared" si="24"/>
        <v>9.5327886025560443E-2</v>
      </c>
      <c r="DE4" s="33">
        <f t="shared" si="25"/>
        <v>9.5327886025560443E-2</v>
      </c>
      <c r="DF4" s="33">
        <f t="shared" si="26"/>
        <v>9.5327886025560443E-2</v>
      </c>
      <c r="DG4" s="33">
        <f t="shared" si="27"/>
        <v>9.5327886025560443E-2</v>
      </c>
      <c r="DH4" s="33">
        <f t="shared" si="80"/>
        <v>9.5327886025560443E-2</v>
      </c>
      <c r="DI4" s="33">
        <f t="shared" si="81"/>
        <v>9.5327886025560443E-2</v>
      </c>
      <c r="DJ4" s="33">
        <f t="shared" si="82"/>
        <v>9.5327886025560443E-2</v>
      </c>
      <c r="DK4" s="38">
        <f t="shared" si="28"/>
        <v>3376</v>
      </c>
      <c r="DL4" s="38">
        <f t="shared" si="28"/>
        <v>3376</v>
      </c>
      <c r="DM4" s="38">
        <f t="shared" si="28"/>
        <v>3382</v>
      </c>
      <c r="DN4" s="38">
        <f t="shared" si="28"/>
        <v>3374</v>
      </c>
      <c r="DO4" s="38">
        <f t="shared" si="29"/>
        <v>3375</v>
      </c>
      <c r="DP4" s="38">
        <f t="shared" si="30"/>
        <v>3376</v>
      </c>
      <c r="DQ4" s="38">
        <f t="shared" si="30"/>
        <v>3381</v>
      </c>
      <c r="DR4" s="38">
        <f t="shared" si="31"/>
        <v>3400</v>
      </c>
      <c r="DS4" s="38">
        <f t="shared" si="32"/>
        <v>3517</v>
      </c>
      <c r="DT4" s="38">
        <f t="shared" si="83"/>
        <v>3523</v>
      </c>
      <c r="DU4" s="38">
        <f t="shared" si="83"/>
        <v>3523</v>
      </c>
      <c r="DV4" s="38">
        <f t="shared" si="84"/>
        <v>3523</v>
      </c>
      <c r="DW4" s="38">
        <f t="shared" si="84"/>
        <v>3532</v>
      </c>
      <c r="DX4" s="38">
        <f t="shared" si="84"/>
        <v>3557</v>
      </c>
      <c r="DY4" s="39">
        <f t="shared" si="33"/>
        <v>0.7073119631259166</v>
      </c>
      <c r="DZ4" s="39">
        <f t="shared" si="34"/>
        <v>0.7073119631259166</v>
      </c>
      <c r="EA4" s="39">
        <f t="shared" si="35"/>
        <v>0.70856903415042949</v>
      </c>
      <c r="EB4" s="39">
        <f t="shared" si="36"/>
        <v>0.70689293945107901</v>
      </c>
      <c r="EC4" s="39">
        <f t="shared" si="37"/>
        <v>0.7071024512884978</v>
      </c>
      <c r="ED4" s="39">
        <f t="shared" si="38"/>
        <v>0.7073119631259166</v>
      </c>
      <c r="EE4" s="39">
        <f t="shared" si="39"/>
        <v>0.70835952231301069</v>
      </c>
      <c r="EF4" s="39">
        <f t="shared" si="40"/>
        <v>0.71234024722396816</v>
      </c>
      <c r="EG4" s="39">
        <f t="shared" si="41"/>
        <v>0.73685313220196946</v>
      </c>
      <c r="EH4" s="39">
        <f t="shared" si="42"/>
        <v>0.73811020322648224</v>
      </c>
      <c r="EI4" s="39">
        <f t="shared" si="85"/>
        <v>0.73811020322648224</v>
      </c>
      <c r="EJ4" s="39">
        <f>DV4/AH4</f>
        <v>0.73811020322648224</v>
      </c>
      <c r="EK4" s="39">
        <f t="shared" si="87"/>
        <v>0.73999580976325163</v>
      </c>
      <c r="EL4" s="39">
        <f t="shared" si="88"/>
        <v>0.74523360569872199</v>
      </c>
      <c r="EM4" s="40">
        <v>1608</v>
      </c>
      <c r="EN4" s="41">
        <f t="shared" si="43"/>
        <v>0.30228546787408367</v>
      </c>
      <c r="EO4" s="41">
        <f t="shared" si="44"/>
        <v>0.34411384217335056</v>
      </c>
      <c r="EP4" s="41">
        <f t="shared" si="45"/>
        <v>0.42669253988788269</v>
      </c>
      <c r="EQ4" s="41">
        <f t="shared" si="46"/>
        <v>0.45472186287192756</v>
      </c>
      <c r="ER4" s="41">
        <f t="shared" si="47"/>
        <v>0.58106942647692972</v>
      </c>
      <c r="ES4" s="41">
        <f t="shared" si="48"/>
        <v>0.65847347994825356</v>
      </c>
      <c r="ET4" s="41">
        <f t="shared" si="49"/>
        <v>0.68240620957309184</v>
      </c>
      <c r="EU4" s="33">
        <f t="shared" si="50"/>
        <v>0.68196103079824011</v>
      </c>
      <c r="EV4" s="41">
        <f t="shared" si="51"/>
        <v>0.20935748167313498</v>
      </c>
      <c r="EW4" s="41">
        <f t="shared" si="52"/>
        <v>0.22013799051315222</v>
      </c>
      <c r="EX4" s="42">
        <v>28</v>
      </c>
      <c r="EY4" s="42">
        <v>25</v>
      </c>
      <c r="EZ4" s="43">
        <v>73.33</v>
      </c>
      <c r="FA4" s="41">
        <f t="shared" si="53"/>
        <v>0.30551962052608883</v>
      </c>
      <c r="FB4" s="41">
        <f t="shared" si="54"/>
        <v>0.31630012936610608</v>
      </c>
      <c r="FC4" s="41">
        <f t="shared" si="55"/>
        <v>0.32535575679172057</v>
      </c>
      <c r="FD4" s="41">
        <f t="shared" si="56"/>
        <v>0.34066407934454507</v>
      </c>
      <c r="FE4" s="41">
        <f t="shared" si="57"/>
        <v>0.34325140146614919</v>
      </c>
      <c r="FF4" s="44">
        <v>1608</v>
      </c>
      <c r="FG4" s="44">
        <v>1599</v>
      </c>
      <c r="FH4" s="44">
        <v>1605</v>
      </c>
      <c r="FI4" s="44">
        <v>1622</v>
      </c>
      <c r="FJ4" s="44">
        <v>1624</v>
      </c>
      <c r="FK4" s="44">
        <v>1727</v>
      </c>
      <c r="FL4" s="44">
        <v>1733</v>
      </c>
      <c r="FM4" s="44">
        <v>1831</v>
      </c>
      <c r="FN4" s="44">
        <v>1857</v>
      </c>
      <c r="FO4" s="44">
        <v>1858</v>
      </c>
      <c r="FP4" s="44">
        <v>1858</v>
      </c>
      <c r="FQ4" s="44">
        <v>1860</v>
      </c>
      <c r="FR4" s="45">
        <v>1859</v>
      </c>
      <c r="FS4" s="44">
        <v>2506</v>
      </c>
      <c r="FT4" s="33">
        <f t="shared" si="58"/>
        <v>0.33689503456945319</v>
      </c>
      <c r="FU4" s="46">
        <v>4200</v>
      </c>
      <c r="FV4" s="46">
        <v>464</v>
      </c>
      <c r="FW4" s="33">
        <f t="shared" si="59"/>
        <v>0.33689503456945319</v>
      </c>
      <c r="FX4" s="33">
        <f t="shared" si="60"/>
        <v>0.33500942803268385</v>
      </c>
      <c r="FY4" s="33">
        <f t="shared" si="61"/>
        <v>0.33626649905719674</v>
      </c>
      <c r="FZ4" s="33">
        <f t="shared" si="62"/>
        <v>0.33982820029331656</v>
      </c>
      <c r="GA4" s="33">
        <f t="shared" si="63"/>
        <v>0.34024722396815421</v>
      </c>
      <c r="GB4" s="33">
        <f t="shared" si="64"/>
        <v>0.36182694322229209</v>
      </c>
      <c r="GC4" s="33">
        <f t="shared" si="65"/>
        <v>0.36308401424680492</v>
      </c>
      <c r="GD4" s="33">
        <f t="shared" si="66"/>
        <v>0.38361617431384876</v>
      </c>
      <c r="GE4" s="33">
        <f t="shared" si="67"/>
        <v>0.38906348208673791</v>
      </c>
      <c r="GF4" s="33">
        <f t="shared" si="68"/>
        <v>0.38927299392415671</v>
      </c>
      <c r="GG4" s="33">
        <f t="shared" si="69"/>
        <v>0.38927299392415671</v>
      </c>
      <c r="GH4" s="33">
        <f t="shared" si="70"/>
        <v>0.38969201759899436</v>
      </c>
      <c r="GI4" s="33">
        <f t="shared" si="89"/>
        <v>0.3894825057615755</v>
      </c>
      <c r="GJ4" s="33">
        <f t="shared" si="90"/>
        <v>0.52503666457154829</v>
      </c>
      <c r="GK4" s="47">
        <f t="shared" si="91"/>
        <v>-0.35051330400167613</v>
      </c>
      <c r="GL4" s="47">
        <f t="shared" si="91"/>
        <v>-0.2201969411271737</v>
      </c>
      <c r="GM4" s="48">
        <v>4</v>
      </c>
      <c r="GN4" s="48">
        <v>4</v>
      </c>
      <c r="GO4" s="48">
        <v>7</v>
      </c>
      <c r="GP4" s="48">
        <v>9</v>
      </c>
      <c r="GQ4" s="48">
        <v>10</v>
      </c>
      <c r="GR4" s="48">
        <v>10</v>
      </c>
      <c r="GS4" s="48">
        <v>10</v>
      </c>
      <c r="GT4" s="48">
        <v>10</v>
      </c>
      <c r="GU4" s="48">
        <v>10</v>
      </c>
      <c r="GV4" s="48">
        <v>10</v>
      </c>
      <c r="GW4" s="48">
        <v>10</v>
      </c>
      <c r="GX4" s="48">
        <v>10</v>
      </c>
      <c r="GY4" s="56">
        <v>10</v>
      </c>
      <c r="GZ4" s="49">
        <f t="shared" si="71"/>
        <v>1</v>
      </c>
      <c r="HA4" s="49">
        <f t="shared" si="71"/>
        <v>1</v>
      </c>
      <c r="HB4" s="56">
        <f>BJ4/(FV4/100)</f>
        <v>100</v>
      </c>
      <c r="HC4" s="50">
        <f t="shared" si="72"/>
        <v>10.004312203536006</v>
      </c>
      <c r="HD4" s="51">
        <f>BJ4/(AF4/100)</f>
        <v>10.004312203536006</v>
      </c>
      <c r="HE4" s="52">
        <f>FU4*FV4</f>
        <v>1948800</v>
      </c>
      <c r="HF4" s="52">
        <f>FU4*BJ4</f>
        <v>1948800</v>
      </c>
      <c r="HG4" s="53">
        <v>1703913.79</v>
      </c>
      <c r="HH4" s="53">
        <v>1905076.1</v>
      </c>
      <c r="HI4" s="53">
        <f>HF4-HG4</f>
        <v>244886.20999999996</v>
      </c>
      <c r="HJ4" s="52">
        <v>43723.9</v>
      </c>
      <c r="HK4" s="53">
        <f>HE4-HG4</f>
        <v>244886.20999999996</v>
      </c>
      <c r="HL4" s="53">
        <v>487</v>
      </c>
      <c r="HM4" s="53">
        <v>441</v>
      </c>
      <c r="HN4" s="54">
        <f t="shared" si="73"/>
        <v>22.974156811213316</v>
      </c>
      <c r="HO4" s="54">
        <f t="shared" si="74"/>
        <v>22.248144220572641</v>
      </c>
      <c r="HP4" s="48">
        <f t="shared" si="75"/>
        <v>2.1345407503234153</v>
      </c>
    </row>
    <row r="5" spans="1:227" x14ac:dyDescent="0.25">
      <c r="A5" s="23" t="s">
        <v>216</v>
      </c>
      <c r="B5" s="24">
        <v>2</v>
      </c>
      <c r="C5" s="24">
        <v>3</v>
      </c>
      <c r="D5" s="24">
        <f t="shared" si="0"/>
        <v>1962</v>
      </c>
      <c r="E5" s="24">
        <v>134</v>
      </c>
      <c r="F5" s="24">
        <v>0</v>
      </c>
      <c r="G5" s="24">
        <v>28</v>
      </c>
      <c r="H5" s="24">
        <v>253</v>
      </c>
      <c r="I5" s="24">
        <v>1020</v>
      </c>
      <c r="J5" s="24">
        <v>341</v>
      </c>
      <c r="K5" s="24">
        <v>0</v>
      </c>
      <c r="L5" s="24">
        <v>186</v>
      </c>
      <c r="M5" s="24">
        <v>0</v>
      </c>
      <c r="N5" s="24">
        <v>3</v>
      </c>
      <c r="O5" s="24">
        <v>3</v>
      </c>
      <c r="P5" s="24">
        <v>3</v>
      </c>
      <c r="Q5" s="24">
        <v>4</v>
      </c>
      <c r="R5" s="24">
        <f t="shared" si="1"/>
        <v>1</v>
      </c>
      <c r="S5" s="25">
        <v>3230</v>
      </c>
      <c r="T5" s="26">
        <v>463</v>
      </c>
      <c r="U5" s="26">
        <v>497</v>
      </c>
      <c r="V5" s="26">
        <v>518</v>
      </c>
      <c r="W5" s="26">
        <f t="shared" si="2"/>
        <v>34</v>
      </c>
      <c r="X5" s="26">
        <v>552</v>
      </c>
      <c r="Y5" s="25">
        <v>3372</v>
      </c>
      <c r="Z5" s="26">
        <v>676</v>
      </c>
      <c r="AA5" s="26">
        <v>840</v>
      </c>
      <c r="AB5" s="26">
        <v>913</v>
      </c>
      <c r="AC5" s="26">
        <f t="shared" si="3"/>
        <v>73</v>
      </c>
      <c r="AD5" s="27">
        <f t="shared" si="4"/>
        <v>8.6904761904761898</v>
      </c>
      <c r="AE5" s="28">
        <v>17</v>
      </c>
      <c r="AF5" s="29">
        <f>[1]Лист1!B10</f>
        <v>3199</v>
      </c>
      <c r="AG5" s="29"/>
      <c r="AH5" s="60">
        <v>3199</v>
      </c>
      <c r="AI5" s="30">
        <v>2126</v>
      </c>
      <c r="AJ5" s="30">
        <v>2141</v>
      </c>
      <c r="AK5" s="31">
        <f t="shared" si="5"/>
        <v>66.284829721362229</v>
      </c>
      <c r="AL5" s="31">
        <f t="shared" si="6"/>
        <v>63.493475682087784</v>
      </c>
      <c r="AM5" s="32">
        <v>2227</v>
      </c>
      <c r="AN5" s="32">
        <v>2227</v>
      </c>
      <c r="AO5" s="32">
        <v>2230</v>
      </c>
      <c r="AP5" s="32">
        <v>2313</v>
      </c>
      <c r="AQ5" s="32">
        <v>2320</v>
      </c>
      <c r="AR5" s="32">
        <v>2361</v>
      </c>
      <c r="AS5" s="32">
        <v>2374</v>
      </c>
      <c r="AT5" s="32">
        <v>2306</v>
      </c>
      <c r="AU5" s="32">
        <v>2198</v>
      </c>
      <c r="AV5" s="32">
        <v>2230</v>
      </c>
      <c r="AW5" s="32">
        <v>2235</v>
      </c>
      <c r="AX5" s="32">
        <v>2235</v>
      </c>
      <c r="AY5" s="32">
        <v>2235</v>
      </c>
      <c r="AZ5" s="32">
        <v>2235</v>
      </c>
      <c r="BA5" s="32">
        <v>2235</v>
      </c>
      <c r="BB5" s="32">
        <v>2235</v>
      </c>
      <c r="BC5" s="32">
        <v>2235</v>
      </c>
      <c r="BD5" s="32">
        <v>2235</v>
      </c>
      <c r="BE5" s="32">
        <v>2234</v>
      </c>
      <c r="BF5" s="32">
        <v>2234</v>
      </c>
      <c r="BG5" s="33">
        <f t="shared" si="7"/>
        <v>0.74210690840887772</v>
      </c>
      <c r="BH5" s="34"/>
      <c r="BI5" s="34"/>
      <c r="BJ5" s="34"/>
      <c r="BK5" s="33">
        <f t="shared" si="8"/>
        <v>0.72085026570803379</v>
      </c>
      <c r="BL5" s="33">
        <f t="shared" si="9"/>
        <v>0.68708971553610498</v>
      </c>
      <c r="BM5" s="33">
        <f t="shared" si="10"/>
        <v>0.69709284151297279</v>
      </c>
      <c r="BN5" s="33">
        <f t="shared" si="11"/>
        <v>0.69865582994685838</v>
      </c>
      <c r="BO5" s="33">
        <f t="shared" si="12"/>
        <v>0.69865582994685838</v>
      </c>
      <c r="BP5" s="33">
        <f t="shared" si="13"/>
        <v>0.69865582994685838</v>
      </c>
      <c r="BQ5" s="33">
        <f t="shared" si="14"/>
        <v>0.69865582994685838</v>
      </c>
      <c r="BR5" s="33">
        <f t="shared" si="15"/>
        <v>0.69865582994685838</v>
      </c>
      <c r="BS5" s="33">
        <f t="shared" si="16"/>
        <v>0.69865582994685838</v>
      </c>
      <c r="BT5" s="33">
        <f t="shared" si="76"/>
        <v>0.69865582994685838</v>
      </c>
      <c r="BU5" s="33">
        <f t="shared" si="77"/>
        <v>0.69865582994685838</v>
      </c>
      <c r="BV5" s="33">
        <f t="shared" si="78"/>
        <v>0.69834323226008133</v>
      </c>
      <c r="BW5" s="33">
        <f t="shared" si="79"/>
        <v>0.69834323226008133</v>
      </c>
      <c r="BX5" s="35">
        <v>13200</v>
      </c>
      <c r="BY5" s="35">
        <v>175</v>
      </c>
      <c r="BZ5" s="36"/>
      <c r="CA5" s="36">
        <v>68</v>
      </c>
      <c r="CB5" s="36">
        <v>175</v>
      </c>
      <c r="CC5" s="36">
        <v>175</v>
      </c>
      <c r="CD5" s="36">
        <v>175</v>
      </c>
      <c r="CE5" s="36">
        <v>175</v>
      </c>
      <c r="CF5" s="36">
        <v>175</v>
      </c>
      <c r="CG5" s="36">
        <v>175</v>
      </c>
      <c r="CH5" s="36">
        <v>175</v>
      </c>
      <c r="CI5" s="36">
        <v>175</v>
      </c>
      <c r="CJ5" s="36">
        <v>175</v>
      </c>
      <c r="CK5" s="36">
        <v>175</v>
      </c>
      <c r="CL5" s="36">
        <v>175</v>
      </c>
      <c r="CM5" s="36">
        <v>175</v>
      </c>
      <c r="CN5" s="33">
        <f t="shared" si="17"/>
        <v>0</v>
      </c>
      <c r="CO5" s="37">
        <v>712</v>
      </c>
      <c r="CP5" s="37">
        <v>933</v>
      </c>
      <c r="CQ5" s="37">
        <v>790</v>
      </c>
      <c r="CR5" s="37">
        <v>1015</v>
      </c>
      <c r="CS5" s="37">
        <v>1018</v>
      </c>
      <c r="CT5" s="37">
        <v>1028</v>
      </c>
      <c r="CU5" s="37">
        <v>1049</v>
      </c>
      <c r="CV5" s="37">
        <v>1068</v>
      </c>
      <c r="CW5" s="37">
        <v>1091</v>
      </c>
      <c r="CX5" s="33">
        <f t="shared" si="18"/>
        <v>2.1256642700844014E-2</v>
      </c>
      <c r="CY5" s="33">
        <f t="shared" si="19"/>
        <v>5.4704595185995623E-2</v>
      </c>
      <c r="CZ5" s="33">
        <f t="shared" si="20"/>
        <v>5.4704595185995623E-2</v>
      </c>
      <c r="DA5" s="33">
        <f t="shared" si="21"/>
        <v>5.4704595185995623E-2</v>
      </c>
      <c r="DB5" s="33">
        <f t="shared" si="22"/>
        <v>5.4704595185995623E-2</v>
      </c>
      <c r="DC5" s="33">
        <f t="shared" si="23"/>
        <v>5.4704595185995623E-2</v>
      </c>
      <c r="DD5" s="33">
        <f t="shared" si="24"/>
        <v>5.4704595185995623E-2</v>
      </c>
      <c r="DE5" s="33">
        <f t="shared" si="25"/>
        <v>5.4704595185995623E-2</v>
      </c>
      <c r="DF5" s="33">
        <f t="shared" si="26"/>
        <v>5.4704595185995623E-2</v>
      </c>
      <c r="DG5" s="33">
        <f t="shared" si="27"/>
        <v>5.4704595185995623E-2</v>
      </c>
      <c r="DH5" s="33">
        <f t="shared" si="80"/>
        <v>5.4704595185995623E-2</v>
      </c>
      <c r="DI5" s="33">
        <f t="shared" si="81"/>
        <v>5.4704595185995623E-2</v>
      </c>
      <c r="DJ5" s="33">
        <f t="shared" si="82"/>
        <v>5.4704595185995623E-2</v>
      </c>
      <c r="DK5" s="38">
        <f t="shared" si="28"/>
        <v>2374</v>
      </c>
      <c r="DL5" s="38">
        <f t="shared" si="28"/>
        <v>2374</v>
      </c>
      <c r="DM5" s="38">
        <f t="shared" si="28"/>
        <v>2373</v>
      </c>
      <c r="DN5" s="38">
        <f t="shared" si="28"/>
        <v>2405</v>
      </c>
      <c r="DO5" s="38">
        <f t="shared" si="29"/>
        <v>2410</v>
      </c>
      <c r="DP5" s="38">
        <f t="shared" si="30"/>
        <v>2410</v>
      </c>
      <c r="DQ5" s="38">
        <f t="shared" si="30"/>
        <v>2410</v>
      </c>
      <c r="DR5" s="38">
        <f t="shared" si="31"/>
        <v>2410</v>
      </c>
      <c r="DS5" s="38">
        <f t="shared" si="32"/>
        <v>2410</v>
      </c>
      <c r="DT5" s="38">
        <f t="shared" si="83"/>
        <v>2410</v>
      </c>
      <c r="DU5" s="38">
        <f t="shared" si="83"/>
        <v>2410</v>
      </c>
      <c r="DV5" s="38">
        <f t="shared" si="84"/>
        <v>2410</v>
      </c>
      <c r="DW5" s="38">
        <f t="shared" si="84"/>
        <v>2409</v>
      </c>
      <c r="DX5" s="38">
        <f t="shared" si="84"/>
        <v>2409</v>
      </c>
      <c r="DY5" s="39">
        <f t="shared" si="33"/>
        <v>0.74210690840887772</v>
      </c>
      <c r="DZ5" s="39">
        <f t="shared" si="34"/>
        <v>0.74210690840887772</v>
      </c>
      <c r="EA5" s="39">
        <f t="shared" si="35"/>
        <v>0.74179431072210067</v>
      </c>
      <c r="EB5" s="39">
        <f t="shared" si="36"/>
        <v>0.75179743669896848</v>
      </c>
      <c r="EC5" s="39">
        <f t="shared" si="37"/>
        <v>0.75336042513285406</v>
      </c>
      <c r="ED5" s="39">
        <f t="shared" si="38"/>
        <v>0.75336042513285406</v>
      </c>
      <c r="EE5" s="39">
        <f t="shared" si="39"/>
        <v>0.75336042513285406</v>
      </c>
      <c r="EF5" s="39">
        <f t="shared" si="40"/>
        <v>0.75336042513285406</v>
      </c>
      <c r="EG5" s="39">
        <f t="shared" si="41"/>
        <v>0.75336042513285406</v>
      </c>
      <c r="EH5" s="39">
        <f t="shared" si="42"/>
        <v>0.75336042513285406</v>
      </c>
      <c r="EI5" s="39">
        <f t="shared" si="85"/>
        <v>0.75336042513285406</v>
      </c>
      <c r="EJ5" s="39">
        <f t="shared" si="86"/>
        <v>0.75336042513285406</v>
      </c>
      <c r="EK5" s="39">
        <f t="shared" si="87"/>
        <v>0.7530478274460769</v>
      </c>
      <c r="EL5" s="39">
        <f t="shared" si="88"/>
        <v>0.7530478274460769</v>
      </c>
      <c r="EM5" s="40">
        <v>1114</v>
      </c>
      <c r="EN5" s="41">
        <f t="shared" si="43"/>
        <v>0.66458268208815252</v>
      </c>
      <c r="EO5" s="41">
        <f t="shared" si="44"/>
        <v>0.66927164738980927</v>
      </c>
      <c r="EP5" s="41">
        <f t="shared" si="45"/>
        <v>0.69615504845264142</v>
      </c>
      <c r="EQ5" s="41">
        <f t="shared" si="46"/>
        <v>0.69615504845264142</v>
      </c>
      <c r="ER5" s="41">
        <f t="shared" si="47"/>
        <v>0.69709284151297279</v>
      </c>
      <c r="ES5" s="41">
        <f t="shared" si="48"/>
        <v>0.72303844951547358</v>
      </c>
      <c r="ET5" s="41">
        <f t="shared" si="49"/>
        <v>0.72522663332291337</v>
      </c>
      <c r="EU5" s="33">
        <f t="shared" si="50"/>
        <v>0.7380431384807753</v>
      </c>
      <c r="EV5" s="41">
        <f t="shared" si="51"/>
        <v>0.22256955298530792</v>
      </c>
      <c r="EW5" s="41">
        <f t="shared" si="52"/>
        <v>0.29165364176305097</v>
      </c>
      <c r="EX5" s="42">
        <v>12</v>
      </c>
      <c r="EY5" s="42">
        <v>12</v>
      </c>
      <c r="EZ5" s="43">
        <v>60</v>
      </c>
      <c r="FA5" s="41">
        <f t="shared" si="53"/>
        <v>0.3172866520787746</v>
      </c>
      <c r="FB5" s="41">
        <f t="shared" si="54"/>
        <v>0.31822444513910597</v>
      </c>
      <c r="FC5" s="41">
        <f t="shared" si="55"/>
        <v>0.32135042200687713</v>
      </c>
      <c r="FD5" s="41">
        <f t="shared" si="56"/>
        <v>0.32791497342919662</v>
      </c>
      <c r="FE5" s="41">
        <f t="shared" si="57"/>
        <v>0.33385432947796184</v>
      </c>
      <c r="FF5" s="44">
        <v>1114</v>
      </c>
      <c r="FG5" s="44">
        <v>1228</v>
      </c>
      <c r="FH5" s="44">
        <v>1424</v>
      </c>
      <c r="FI5" s="44">
        <v>1726</v>
      </c>
      <c r="FJ5" s="44">
        <v>1734</v>
      </c>
      <c r="FK5" s="44">
        <v>1741</v>
      </c>
      <c r="FL5" s="44">
        <v>1749</v>
      </c>
      <c r="FM5" s="44">
        <v>1767</v>
      </c>
      <c r="FN5" s="44">
        <v>1767</v>
      </c>
      <c r="FO5" s="44">
        <v>1815</v>
      </c>
      <c r="FP5" s="44">
        <v>1967</v>
      </c>
      <c r="FQ5" s="44">
        <v>2206</v>
      </c>
      <c r="FR5" s="45">
        <v>2206</v>
      </c>
      <c r="FS5" s="44">
        <v>2198</v>
      </c>
      <c r="FT5" s="33">
        <f t="shared" si="58"/>
        <v>0.34823382306970929</v>
      </c>
      <c r="FU5" s="46">
        <v>5500</v>
      </c>
      <c r="FV5" s="46">
        <v>175</v>
      </c>
      <c r="FW5" s="33">
        <f t="shared" si="59"/>
        <v>0.34823382306970929</v>
      </c>
      <c r="FX5" s="33">
        <f t="shared" si="60"/>
        <v>0.38386995936230073</v>
      </c>
      <c r="FY5" s="33">
        <f t="shared" si="61"/>
        <v>0.44513910597061584</v>
      </c>
      <c r="FZ5" s="33">
        <f t="shared" si="62"/>
        <v>0.53954360737730545</v>
      </c>
      <c r="GA5" s="33">
        <f t="shared" si="63"/>
        <v>0.5420443888715224</v>
      </c>
      <c r="GB5" s="33">
        <f t="shared" si="64"/>
        <v>0.54423257267896219</v>
      </c>
      <c r="GC5" s="33">
        <f t="shared" si="65"/>
        <v>0.54673335417317914</v>
      </c>
      <c r="GD5" s="33">
        <f t="shared" si="66"/>
        <v>0.55236011253516726</v>
      </c>
      <c r="GE5" s="33">
        <f t="shared" si="67"/>
        <v>0.55236011253516726</v>
      </c>
      <c r="GF5" s="33">
        <f t="shared" si="68"/>
        <v>0.56736480150046886</v>
      </c>
      <c r="GG5" s="33">
        <f t="shared" si="69"/>
        <v>0.61487964989059085</v>
      </c>
      <c r="GH5" s="33">
        <f t="shared" si="70"/>
        <v>0.68959049703032194</v>
      </c>
      <c r="GI5" s="33">
        <f t="shared" si="89"/>
        <v>0.68959049703032194</v>
      </c>
      <c r="GJ5" s="33">
        <f t="shared" si="90"/>
        <v>0.68708971553610498</v>
      </c>
      <c r="GK5" s="47">
        <f t="shared" si="91"/>
        <v>-6.3457330415754964E-2</v>
      </c>
      <c r="GL5" s="47">
        <f t="shared" si="91"/>
        <v>-6.5958111909971917E-2</v>
      </c>
      <c r="GM5" s="48">
        <v>7</v>
      </c>
      <c r="GN5" s="48">
        <v>8</v>
      </c>
      <c r="GO5" s="48">
        <v>9</v>
      </c>
      <c r="GP5" s="48">
        <v>9</v>
      </c>
      <c r="GQ5" s="48">
        <v>9</v>
      </c>
      <c r="GR5" s="48">
        <v>9</v>
      </c>
      <c r="GS5" s="48">
        <v>10</v>
      </c>
      <c r="GT5" s="48">
        <v>10</v>
      </c>
      <c r="GU5" s="48">
        <v>10</v>
      </c>
      <c r="GV5" s="48">
        <v>10</v>
      </c>
      <c r="GW5" s="48">
        <v>10</v>
      </c>
      <c r="GX5" s="48">
        <v>10</v>
      </c>
      <c r="GY5" s="56">
        <v>10</v>
      </c>
      <c r="GZ5" s="49">
        <f t="shared" si="71"/>
        <v>1</v>
      </c>
      <c r="HA5" s="49">
        <f t="shared" si="71"/>
        <v>1</v>
      </c>
      <c r="HB5" s="56"/>
      <c r="HC5" s="50">
        <f t="shared" si="72"/>
        <v>5.4704595185995624</v>
      </c>
      <c r="HD5" s="51"/>
      <c r="HE5" s="52"/>
      <c r="HF5" s="52"/>
      <c r="HG5" s="53"/>
      <c r="HH5" s="53">
        <v>876224</v>
      </c>
      <c r="HI5" s="53"/>
      <c r="HJ5" s="52"/>
      <c r="HK5" s="53"/>
      <c r="HL5" s="53"/>
      <c r="HM5" s="53"/>
      <c r="HN5" s="54">
        <f t="shared" si="73"/>
        <v>28.266253869969042</v>
      </c>
      <c r="HO5" s="54">
        <f t="shared" si="74"/>
        <v>27.075919335705812</v>
      </c>
      <c r="HP5" s="48">
        <f t="shared" si="75"/>
        <v>0</v>
      </c>
    </row>
    <row r="6" spans="1:227" x14ac:dyDescent="0.25">
      <c r="A6" s="23" t="s">
        <v>217</v>
      </c>
      <c r="B6" s="24">
        <v>3</v>
      </c>
      <c r="C6" s="24">
        <v>29</v>
      </c>
      <c r="D6" s="24">
        <f t="shared" si="0"/>
        <v>5430</v>
      </c>
      <c r="E6" s="24">
        <v>932</v>
      </c>
      <c r="F6" s="24">
        <v>0</v>
      </c>
      <c r="G6" s="24">
        <v>795</v>
      </c>
      <c r="H6" s="24">
        <v>304</v>
      </c>
      <c r="I6" s="24">
        <v>1453</v>
      </c>
      <c r="J6" s="24">
        <v>1572</v>
      </c>
      <c r="K6" s="24">
        <v>0</v>
      </c>
      <c r="L6" s="24">
        <v>254</v>
      </c>
      <c r="M6" s="24">
        <v>120</v>
      </c>
      <c r="N6" s="24">
        <v>33</v>
      </c>
      <c r="O6" s="24">
        <v>34</v>
      </c>
      <c r="P6" s="24">
        <v>36</v>
      </c>
      <c r="Q6" s="24">
        <v>35</v>
      </c>
      <c r="R6" s="24">
        <f t="shared" si="1"/>
        <v>-1</v>
      </c>
      <c r="S6" s="25">
        <v>15198</v>
      </c>
      <c r="T6" s="24">
        <v>470</v>
      </c>
      <c r="U6" s="24">
        <v>1483</v>
      </c>
      <c r="V6" s="24">
        <v>1858</v>
      </c>
      <c r="W6" s="26">
        <f t="shared" si="2"/>
        <v>1013</v>
      </c>
      <c r="X6" s="26">
        <v>2125</v>
      </c>
      <c r="Y6" s="25">
        <v>15997</v>
      </c>
      <c r="Z6" s="26">
        <v>3165</v>
      </c>
      <c r="AA6" s="26">
        <v>4000</v>
      </c>
      <c r="AB6" s="26">
        <v>4085</v>
      </c>
      <c r="AC6" s="26">
        <f t="shared" si="3"/>
        <v>85</v>
      </c>
      <c r="AD6" s="27">
        <f t="shared" si="4"/>
        <v>2.125</v>
      </c>
      <c r="AE6" s="28">
        <v>318</v>
      </c>
      <c r="AF6" s="29">
        <f>[1]Лист1!B2</f>
        <v>15997</v>
      </c>
      <c r="AG6" s="56">
        <v>11998</v>
      </c>
      <c r="AH6" s="56">
        <v>16493</v>
      </c>
      <c r="AI6" s="30">
        <v>9103</v>
      </c>
      <c r="AJ6" s="30">
        <v>8629</v>
      </c>
      <c r="AK6" s="31">
        <f t="shared" si="5"/>
        <v>56.777207527306231</v>
      </c>
      <c r="AL6" s="31">
        <f t="shared" si="6"/>
        <v>53.941364005751076</v>
      </c>
      <c r="AM6" s="32">
        <v>8932</v>
      </c>
      <c r="AN6" s="32">
        <v>8981</v>
      </c>
      <c r="AO6" s="32">
        <v>9012</v>
      </c>
      <c r="AP6" s="32">
        <v>9039</v>
      </c>
      <c r="AQ6" s="32">
        <v>12187</v>
      </c>
      <c r="AR6" s="32">
        <v>12226</v>
      </c>
      <c r="AS6" s="32">
        <v>12108</v>
      </c>
      <c r="AT6" s="32">
        <v>11038</v>
      </c>
      <c r="AU6" s="32">
        <v>11083</v>
      </c>
      <c r="AV6" s="32">
        <v>11174</v>
      </c>
      <c r="AW6" s="32">
        <v>11236</v>
      </c>
      <c r="AX6" s="32">
        <v>11308</v>
      </c>
      <c r="AY6" s="32">
        <v>11336</v>
      </c>
      <c r="AZ6" s="32">
        <v>11353</v>
      </c>
      <c r="BA6" s="32">
        <v>11378</v>
      </c>
      <c r="BB6" s="32">
        <v>11400</v>
      </c>
      <c r="BC6" s="32">
        <v>11499</v>
      </c>
      <c r="BD6" s="32">
        <v>11567</v>
      </c>
      <c r="BE6" s="32">
        <v>11571</v>
      </c>
      <c r="BF6" s="32">
        <v>11765</v>
      </c>
      <c r="BG6" s="33">
        <f t="shared" si="7"/>
        <v>0.73412963075244042</v>
      </c>
      <c r="BH6" s="34">
        <v>1990</v>
      </c>
      <c r="BI6" s="34">
        <v>3104</v>
      </c>
      <c r="BJ6" s="34">
        <v>3139</v>
      </c>
      <c r="BK6" s="33">
        <f t="shared" si="8"/>
        <v>0.6692536227490451</v>
      </c>
      <c r="BL6" s="33">
        <f t="shared" si="9"/>
        <v>0.6719820529921785</v>
      </c>
      <c r="BM6" s="33">
        <f t="shared" si="10"/>
        <v>0.67749954526162615</v>
      </c>
      <c r="BN6" s="33">
        <f t="shared" si="11"/>
        <v>0.68125871581883224</v>
      </c>
      <c r="BO6" s="33">
        <f t="shared" si="12"/>
        <v>0.68562420420784576</v>
      </c>
      <c r="BP6" s="33">
        <f t="shared" si="13"/>
        <v>0.68732189413690659</v>
      </c>
      <c r="BQ6" s="33">
        <f t="shared" si="14"/>
        <v>0.68835263445097916</v>
      </c>
      <c r="BR6" s="33">
        <f t="shared" si="15"/>
        <v>0.68986842903049783</v>
      </c>
      <c r="BS6" s="33">
        <f t="shared" si="16"/>
        <v>0.69120232826047412</v>
      </c>
      <c r="BT6" s="33">
        <f t="shared" si="76"/>
        <v>0.69720487479536775</v>
      </c>
      <c r="BU6" s="33">
        <f t="shared" si="77"/>
        <v>0.70132783605165827</v>
      </c>
      <c r="BV6" s="33">
        <f t="shared" si="78"/>
        <v>0.70157036318438126</v>
      </c>
      <c r="BW6" s="33">
        <f t="shared" si="79"/>
        <v>0.71333292912144541</v>
      </c>
      <c r="BX6" s="35">
        <v>10460</v>
      </c>
      <c r="BY6" s="35">
        <v>1500</v>
      </c>
      <c r="BZ6" s="36">
        <v>410</v>
      </c>
      <c r="CA6" s="36">
        <v>1500</v>
      </c>
      <c r="CB6" s="36">
        <v>1500</v>
      </c>
      <c r="CC6" s="36">
        <v>1500</v>
      </c>
      <c r="CD6" s="36">
        <v>1500</v>
      </c>
      <c r="CE6" s="36">
        <v>1500</v>
      </c>
      <c r="CF6" s="36">
        <v>1500</v>
      </c>
      <c r="CG6" s="36">
        <v>1500</v>
      </c>
      <c r="CH6" s="36">
        <v>1500</v>
      </c>
      <c r="CI6" s="36">
        <v>1500</v>
      </c>
      <c r="CJ6" s="36">
        <v>1500</v>
      </c>
      <c r="CK6" s="36">
        <v>1500</v>
      </c>
      <c r="CL6" s="36">
        <v>1500</v>
      </c>
      <c r="CM6" s="36">
        <v>1500</v>
      </c>
      <c r="CN6" s="33">
        <f t="shared" si="17"/>
        <v>2.485903110410477E-2</v>
      </c>
      <c r="CO6" s="37">
        <v>6328</v>
      </c>
      <c r="CP6" s="37">
        <v>6635</v>
      </c>
      <c r="CQ6" s="37">
        <v>7098</v>
      </c>
      <c r="CR6" s="37">
        <v>7206</v>
      </c>
      <c r="CS6" s="37">
        <v>7198</v>
      </c>
      <c r="CT6" s="37">
        <v>7212</v>
      </c>
      <c r="CU6" s="37">
        <v>7350</v>
      </c>
      <c r="CV6" s="37">
        <v>7350</v>
      </c>
      <c r="CW6" s="37">
        <v>7359</v>
      </c>
      <c r="CX6" s="33">
        <f t="shared" si="18"/>
        <v>9.0947674771115025E-2</v>
      </c>
      <c r="CY6" s="33">
        <f t="shared" si="19"/>
        <v>9.0947674771115025E-2</v>
      </c>
      <c r="CZ6" s="33">
        <f t="shared" si="20"/>
        <v>9.0947674771115025E-2</v>
      </c>
      <c r="DA6" s="33">
        <f t="shared" si="21"/>
        <v>9.0947674771115025E-2</v>
      </c>
      <c r="DB6" s="33">
        <f t="shared" si="22"/>
        <v>9.0947674771115025E-2</v>
      </c>
      <c r="DC6" s="33">
        <f t="shared" si="23"/>
        <v>9.0947674771115025E-2</v>
      </c>
      <c r="DD6" s="33">
        <f t="shared" si="24"/>
        <v>9.0947674771115025E-2</v>
      </c>
      <c r="DE6" s="33">
        <f t="shared" si="25"/>
        <v>9.0947674771115025E-2</v>
      </c>
      <c r="DF6" s="33">
        <f t="shared" si="26"/>
        <v>9.0947674771115025E-2</v>
      </c>
      <c r="DG6" s="33">
        <f t="shared" si="27"/>
        <v>9.0947674771115025E-2</v>
      </c>
      <c r="DH6" s="33">
        <f t="shared" si="80"/>
        <v>9.0947674771115025E-2</v>
      </c>
      <c r="DI6" s="33">
        <f t="shared" si="81"/>
        <v>9.0947674771115025E-2</v>
      </c>
      <c r="DJ6" s="33">
        <f t="shared" si="82"/>
        <v>9.0947674771115025E-2</v>
      </c>
      <c r="DK6" s="38">
        <f t="shared" si="28"/>
        <v>12518</v>
      </c>
      <c r="DL6" s="38">
        <f t="shared" si="28"/>
        <v>12538</v>
      </c>
      <c r="DM6" s="38">
        <f t="shared" si="28"/>
        <v>12583</v>
      </c>
      <c r="DN6" s="38">
        <f t="shared" si="28"/>
        <v>12674</v>
      </c>
      <c r="DO6" s="38">
        <f t="shared" si="29"/>
        <v>12736</v>
      </c>
      <c r="DP6" s="38">
        <f t="shared" si="30"/>
        <v>12808</v>
      </c>
      <c r="DQ6" s="38">
        <f t="shared" si="30"/>
        <v>12836</v>
      </c>
      <c r="DR6" s="38">
        <f t="shared" si="31"/>
        <v>12853</v>
      </c>
      <c r="DS6" s="38">
        <f t="shared" si="32"/>
        <v>12878</v>
      </c>
      <c r="DT6" s="38">
        <f t="shared" si="83"/>
        <v>12900</v>
      </c>
      <c r="DU6" s="38">
        <f t="shared" si="83"/>
        <v>12999</v>
      </c>
      <c r="DV6" s="38">
        <f t="shared" si="84"/>
        <v>13067</v>
      </c>
      <c r="DW6" s="38">
        <f t="shared" si="84"/>
        <v>13071</v>
      </c>
      <c r="DX6" s="38">
        <f t="shared" si="84"/>
        <v>13265</v>
      </c>
      <c r="DY6" s="39">
        <f t="shared" si="33"/>
        <v>0.75898866185654523</v>
      </c>
      <c r="DZ6" s="39">
        <f t="shared" si="34"/>
        <v>0.76020129752016008</v>
      </c>
      <c r="EA6" s="39">
        <f t="shared" si="35"/>
        <v>0.76292972776329349</v>
      </c>
      <c r="EB6" s="39">
        <f t="shared" si="36"/>
        <v>0.76844722003274113</v>
      </c>
      <c r="EC6" s="39">
        <f t="shared" si="37"/>
        <v>0.77220639058994722</v>
      </c>
      <c r="ED6" s="39">
        <f t="shared" si="38"/>
        <v>0.77657187897896074</v>
      </c>
      <c r="EE6" s="39">
        <f t="shared" si="39"/>
        <v>0.77826956890802157</v>
      </c>
      <c r="EF6" s="39">
        <f t="shared" si="40"/>
        <v>0.77930030922209426</v>
      </c>
      <c r="EG6" s="39">
        <f t="shared" si="41"/>
        <v>0.78081610380161282</v>
      </c>
      <c r="EH6" s="39">
        <f t="shared" si="42"/>
        <v>0.78215000303158921</v>
      </c>
      <c r="EI6" s="39">
        <f t="shared" si="85"/>
        <v>0.78815254956648273</v>
      </c>
      <c r="EJ6" s="39">
        <f t="shared" si="86"/>
        <v>0.79227551082277325</v>
      </c>
      <c r="EK6" s="39">
        <f t="shared" si="87"/>
        <v>0.79251803795549625</v>
      </c>
      <c r="EL6" s="39">
        <f t="shared" si="88"/>
        <v>0.80428060389256051</v>
      </c>
      <c r="EM6" s="40">
        <v>7404</v>
      </c>
      <c r="EN6" s="41">
        <f t="shared" si="43"/>
        <v>0.69344252047258859</v>
      </c>
      <c r="EO6" s="41">
        <f t="shared" si="44"/>
        <v>0.73345002187910235</v>
      </c>
      <c r="EP6" s="41">
        <f t="shared" si="45"/>
        <v>0.75457898355941744</v>
      </c>
      <c r="EQ6" s="41">
        <f t="shared" si="46"/>
        <v>0.75764205788585359</v>
      </c>
      <c r="ER6" s="41">
        <f t="shared" si="47"/>
        <v>0.75957992123523166</v>
      </c>
      <c r="ES6" s="41">
        <f t="shared" si="48"/>
        <v>0.7612677377008189</v>
      </c>
      <c r="ET6" s="41">
        <f t="shared" si="49"/>
        <v>0.76183034318934806</v>
      </c>
      <c r="EU6" s="33">
        <f t="shared" si="50"/>
        <v>0.74128418116776817</v>
      </c>
      <c r="EV6" s="41">
        <f t="shared" si="51"/>
        <v>0.39557417015690444</v>
      </c>
      <c r="EW6" s="41">
        <f t="shared" si="52"/>
        <v>0.41476526848784145</v>
      </c>
      <c r="EX6" s="42">
        <v>58</v>
      </c>
      <c r="EY6" s="42">
        <v>58</v>
      </c>
      <c r="EZ6" s="43">
        <v>86.67</v>
      </c>
      <c r="FA6" s="41">
        <f t="shared" si="53"/>
        <v>0.45045946114896546</v>
      </c>
      <c r="FB6" s="41">
        <f t="shared" si="54"/>
        <v>0.44995936738138403</v>
      </c>
      <c r="FC6" s="41">
        <f t="shared" si="55"/>
        <v>0.45083453147465152</v>
      </c>
      <c r="FD6" s="41">
        <f t="shared" si="56"/>
        <v>0.459461148965431</v>
      </c>
      <c r="FE6" s="41">
        <f t="shared" si="57"/>
        <v>0.459461148965431</v>
      </c>
      <c r="FF6" s="44">
        <v>7405</v>
      </c>
      <c r="FG6" s="44">
        <v>7568</v>
      </c>
      <c r="FH6" s="44">
        <v>7804</v>
      </c>
      <c r="FI6" s="44">
        <v>7944</v>
      </c>
      <c r="FJ6" s="44">
        <v>8008</v>
      </c>
      <c r="FK6" s="44">
        <v>8074</v>
      </c>
      <c r="FL6" s="44">
        <v>8082</v>
      </c>
      <c r="FM6" s="44">
        <v>8081</v>
      </c>
      <c r="FN6" s="44">
        <v>8134</v>
      </c>
      <c r="FO6" s="44">
        <v>8267</v>
      </c>
      <c r="FP6" s="44">
        <v>8364</v>
      </c>
      <c r="FQ6" s="44">
        <v>8680</v>
      </c>
      <c r="FR6" s="45">
        <v>8760</v>
      </c>
      <c r="FS6" s="44">
        <v>9279</v>
      </c>
      <c r="FT6" s="33">
        <f t="shared" si="58"/>
        <v>0.44891772267022373</v>
      </c>
      <c r="FU6" s="46">
        <v>4700</v>
      </c>
      <c r="FV6" s="46">
        <v>3139</v>
      </c>
      <c r="FW6" s="33">
        <f t="shared" si="59"/>
        <v>0.44897835445340445</v>
      </c>
      <c r="FX6" s="33">
        <f t="shared" si="60"/>
        <v>0.45886133511186566</v>
      </c>
      <c r="FY6" s="33">
        <f t="shared" si="61"/>
        <v>0.47317043594252106</v>
      </c>
      <c r="FZ6" s="33">
        <f t="shared" si="62"/>
        <v>0.48165888558782516</v>
      </c>
      <c r="GA6" s="33">
        <f t="shared" si="63"/>
        <v>0.48553931971139269</v>
      </c>
      <c r="GB6" s="33">
        <f t="shared" si="64"/>
        <v>0.48954101740132178</v>
      </c>
      <c r="GC6" s="33">
        <f t="shared" si="65"/>
        <v>0.4900260716667677</v>
      </c>
      <c r="GD6" s="33">
        <f t="shared" si="66"/>
        <v>0.48996543988358698</v>
      </c>
      <c r="GE6" s="33">
        <f t="shared" si="67"/>
        <v>0.49317892439216637</v>
      </c>
      <c r="GF6" s="33">
        <f t="shared" si="68"/>
        <v>0.50124295155520526</v>
      </c>
      <c r="GG6" s="33">
        <f t="shared" si="69"/>
        <v>0.50712423452373734</v>
      </c>
      <c r="GH6" s="33">
        <f t="shared" si="70"/>
        <v>0.52628387800885224</v>
      </c>
      <c r="GI6" s="33">
        <f t="shared" si="89"/>
        <v>0.53113442066331173</v>
      </c>
      <c r="GJ6" s="33">
        <f t="shared" si="90"/>
        <v>0.56260231613411749</v>
      </c>
      <c r="GK6" s="47">
        <f t="shared" si="91"/>
        <v>-0.26138361729218451</v>
      </c>
      <c r="GL6" s="47">
        <f t="shared" si="91"/>
        <v>-0.24167828775844302</v>
      </c>
      <c r="GM6" s="48">
        <v>8</v>
      </c>
      <c r="GN6" s="48">
        <v>8</v>
      </c>
      <c r="GO6" s="48">
        <v>8</v>
      </c>
      <c r="GP6" s="48">
        <v>9</v>
      </c>
      <c r="GQ6" s="48">
        <v>9</v>
      </c>
      <c r="GR6" s="48">
        <v>9</v>
      </c>
      <c r="GS6" s="48">
        <v>9</v>
      </c>
      <c r="GT6" s="48">
        <v>9</v>
      </c>
      <c r="GU6" s="48">
        <v>9</v>
      </c>
      <c r="GV6" s="48">
        <v>10</v>
      </c>
      <c r="GW6" s="48">
        <v>10</v>
      </c>
      <c r="GX6" s="48">
        <v>10</v>
      </c>
      <c r="GY6" s="56">
        <v>10</v>
      </c>
      <c r="GZ6" s="49">
        <f t="shared" si="71"/>
        <v>1</v>
      </c>
      <c r="HA6" s="49">
        <f t="shared" si="71"/>
        <v>1</v>
      </c>
      <c r="HB6" s="56">
        <f>BJ6/(FV6/100)</f>
        <v>100</v>
      </c>
      <c r="HC6" s="50">
        <f t="shared" si="72"/>
        <v>19.622429205476028</v>
      </c>
      <c r="HD6" s="51">
        <f>BJ6/(AF6/100)</f>
        <v>19.622429205476028</v>
      </c>
      <c r="HE6" s="52">
        <f>FU6*FV6</f>
        <v>14753300</v>
      </c>
      <c r="HF6" s="52">
        <f>FU6*BJ6</f>
        <v>14753300</v>
      </c>
      <c r="HG6" s="53">
        <v>11211612.34</v>
      </c>
      <c r="HH6" s="53">
        <v>13809339.060000001</v>
      </c>
      <c r="HI6" s="53">
        <f>HF6-HG6</f>
        <v>3541687.66</v>
      </c>
      <c r="HJ6" s="52">
        <v>943960.94</v>
      </c>
      <c r="HK6" s="53">
        <f>HE6-HG6</f>
        <v>3541687.66</v>
      </c>
      <c r="HL6" s="53">
        <v>3644</v>
      </c>
      <c r="HM6" s="53">
        <v>3127</v>
      </c>
      <c r="HN6" s="54">
        <f t="shared" si="73"/>
        <v>26.878536649559155</v>
      </c>
      <c r="HO6" s="54">
        <f t="shared" si="74"/>
        <v>25.536038007126336</v>
      </c>
      <c r="HP6" s="48">
        <f t="shared" si="75"/>
        <v>19.403638182159156</v>
      </c>
    </row>
    <row r="7" spans="1:227" x14ac:dyDescent="0.25">
      <c r="A7" s="23" t="s">
        <v>218</v>
      </c>
      <c r="B7" s="24">
        <v>2</v>
      </c>
      <c r="C7" s="24">
        <v>15</v>
      </c>
      <c r="D7" s="24">
        <f t="shared" si="0"/>
        <v>2439</v>
      </c>
      <c r="E7" s="24">
        <v>87</v>
      </c>
      <c r="F7" s="24">
        <v>0</v>
      </c>
      <c r="G7" s="24">
        <v>135</v>
      </c>
      <c r="H7" s="24">
        <v>211</v>
      </c>
      <c r="I7" s="24">
        <v>976</v>
      </c>
      <c r="J7" s="24">
        <v>470</v>
      </c>
      <c r="K7" s="24">
        <v>0</v>
      </c>
      <c r="L7" s="24">
        <v>560</v>
      </c>
      <c r="M7" s="24">
        <v>0</v>
      </c>
      <c r="N7" s="24">
        <v>17</v>
      </c>
      <c r="O7" s="24">
        <v>18</v>
      </c>
      <c r="P7" s="24">
        <v>17</v>
      </c>
      <c r="Q7" s="24">
        <v>17</v>
      </c>
      <c r="R7" s="24">
        <f t="shared" si="1"/>
        <v>0</v>
      </c>
      <c r="S7" s="25">
        <v>8601</v>
      </c>
      <c r="T7" s="24">
        <v>4451</v>
      </c>
      <c r="U7" s="24">
        <v>4660</v>
      </c>
      <c r="V7" s="24">
        <v>4713</v>
      </c>
      <c r="W7" s="26">
        <f t="shared" si="2"/>
        <v>209</v>
      </c>
      <c r="X7" s="26">
        <v>5143</v>
      </c>
      <c r="Y7" s="25">
        <v>8946</v>
      </c>
      <c r="Z7" s="26">
        <v>6208</v>
      </c>
      <c r="AA7" s="26">
        <v>7624</v>
      </c>
      <c r="AB7" s="26">
        <v>7942</v>
      </c>
      <c r="AC7" s="26">
        <f t="shared" si="3"/>
        <v>318</v>
      </c>
      <c r="AD7" s="27">
        <f t="shared" si="4"/>
        <v>4.1710388247639036</v>
      </c>
      <c r="AE7" s="28">
        <v>4318</v>
      </c>
      <c r="AF7" s="29">
        <f>[1]Лист1!B3</f>
        <v>8946</v>
      </c>
      <c r="AG7" s="56">
        <v>6710</v>
      </c>
      <c r="AH7" s="56">
        <v>9248</v>
      </c>
      <c r="AI7" s="30">
        <v>7043</v>
      </c>
      <c r="AJ7" s="30">
        <v>7057</v>
      </c>
      <c r="AK7" s="31">
        <f t="shared" si="5"/>
        <v>82.048599000116255</v>
      </c>
      <c r="AL7" s="31">
        <f t="shared" si="6"/>
        <v>78.884417616811987</v>
      </c>
      <c r="AM7" s="32">
        <v>7085</v>
      </c>
      <c r="AN7" s="32">
        <v>7116</v>
      </c>
      <c r="AO7" s="32">
        <v>7141</v>
      </c>
      <c r="AP7" s="32">
        <v>7149</v>
      </c>
      <c r="AQ7" s="32">
        <v>7249</v>
      </c>
      <c r="AR7" s="32">
        <v>7246</v>
      </c>
      <c r="AS7" s="32">
        <v>7461</v>
      </c>
      <c r="AT7" s="32">
        <v>7471</v>
      </c>
      <c r="AU7" s="32">
        <v>7558</v>
      </c>
      <c r="AV7" s="32">
        <v>7570</v>
      </c>
      <c r="AW7" s="32">
        <v>7582</v>
      </c>
      <c r="AX7" s="32">
        <v>7591</v>
      </c>
      <c r="AY7" s="32">
        <v>7613</v>
      </c>
      <c r="AZ7" s="32">
        <v>7614</v>
      </c>
      <c r="BA7" s="32">
        <v>7615</v>
      </c>
      <c r="BB7" s="32">
        <v>7622</v>
      </c>
      <c r="BC7" s="32">
        <v>7625</v>
      </c>
      <c r="BD7" s="32">
        <v>7629</v>
      </c>
      <c r="BE7" s="32">
        <v>7634</v>
      </c>
      <c r="BF7" s="32">
        <v>7833</v>
      </c>
      <c r="BG7" s="33">
        <f t="shared" si="7"/>
        <v>0.80676903114186849</v>
      </c>
      <c r="BH7" s="34"/>
      <c r="BI7" s="34">
        <v>1</v>
      </c>
      <c r="BJ7" s="34">
        <v>100</v>
      </c>
      <c r="BK7" s="33">
        <f t="shared" si="8"/>
        <v>0.80785034602076122</v>
      </c>
      <c r="BL7" s="33">
        <f t="shared" si="9"/>
        <v>0.81725778546712802</v>
      </c>
      <c r="BM7" s="33">
        <f t="shared" si="10"/>
        <v>0.81855536332179935</v>
      </c>
      <c r="BN7" s="33">
        <f t="shared" si="11"/>
        <v>0.81985294117647056</v>
      </c>
      <c r="BO7" s="33">
        <f t="shared" si="12"/>
        <v>0.82082612456747406</v>
      </c>
      <c r="BP7" s="33">
        <f t="shared" si="13"/>
        <v>0.82320501730103801</v>
      </c>
      <c r="BQ7" s="33">
        <f t="shared" si="14"/>
        <v>0.82331314878892736</v>
      </c>
      <c r="BR7" s="33">
        <f t="shared" si="15"/>
        <v>0.8234212802768166</v>
      </c>
      <c r="BS7" s="33">
        <f t="shared" si="16"/>
        <v>0.82417820069204151</v>
      </c>
      <c r="BT7" s="33">
        <f t="shared" si="76"/>
        <v>0.82450259515570934</v>
      </c>
      <c r="BU7" s="33">
        <f t="shared" si="77"/>
        <v>0.82493512110726641</v>
      </c>
      <c r="BV7" s="33">
        <f t="shared" si="78"/>
        <v>0.82547577854671284</v>
      </c>
      <c r="BW7" s="33">
        <f t="shared" si="79"/>
        <v>0.84699394463667821</v>
      </c>
      <c r="BX7" s="35">
        <v>6510</v>
      </c>
      <c r="BY7" s="35">
        <v>100</v>
      </c>
      <c r="BZ7" s="36">
        <v>100</v>
      </c>
      <c r="CA7" s="36">
        <v>100</v>
      </c>
      <c r="CB7" s="36">
        <v>100</v>
      </c>
      <c r="CC7" s="36">
        <v>100</v>
      </c>
      <c r="CD7" s="36">
        <v>100</v>
      </c>
      <c r="CE7" s="36">
        <v>100</v>
      </c>
      <c r="CF7" s="36">
        <v>100</v>
      </c>
      <c r="CG7" s="36">
        <v>100</v>
      </c>
      <c r="CH7" s="36">
        <v>100</v>
      </c>
      <c r="CI7" s="36">
        <v>100</v>
      </c>
      <c r="CJ7" s="36">
        <v>100</v>
      </c>
      <c r="CK7" s="36">
        <v>100</v>
      </c>
      <c r="CL7" s="36">
        <v>100</v>
      </c>
      <c r="CM7" s="36">
        <v>100</v>
      </c>
      <c r="CN7" s="33">
        <f t="shared" si="17"/>
        <v>1.0813148788927335E-2</v>
      </c>
      <c r="CO7" s="37">
        <v>2848</v>
      </c>
      <c r="CP7" s="37">
        <v>2927</v>
      </c>
      <c r="CQ7" s="37">
        <v>3041</v>
      </c>
      <c r="CR7" s="37">
        <v>3440</v>
      </c>
      <c r="CS7" s="37">
        <v>3542</v>
      </c>
      <c r="CT7" s="37">
        <v>3614</v>
      </c>
      <c r="CU7" s="37">
        <v>3717</v>
      </c>
      <c r="CV7" s="37">
        <v>3727</v>
      </c>
      <c r="CW7" s="37">
        <v>3787</v>
      </c>
      <c r="CX7" s="33">
        <f t="shared" si="18"/>
        <v>1.0813148788927335E-2</v>
      </c>
      <c r="CY7" s="33">
        <f t="shared" si="19"/>
        <v>1.0813148788927335E-2</v>
      </c>
      <c r="CZ7" s="33">
        <f t="shared" si="20"/>
        <v>1.0813148788927335E-2</v>
      </c>
      <c r="DA7" s="33">
        <f t="shared" si="21"/>
        <v>1.0813148788927335E-2</v>
      </c>
      <c r="DB7" s="33">
        <f t="shared" si="22"/>
        <v>1.0813148788927335E-2</v>
      </c>
      <c r="DC7" s="33">
        <f t="shared" si="23"/>
        <v>1.0813148788927335E-2</v>
      </c>
      <c r="DD7" s="33">
        <f t="shared" si="24"/>
        <v>1.0813148788927335E-2</v>
      </c>
      <c r="DE7" s="33">
        <f t="shared" si="25"/>
        <v>1.0813148788927335E-2</v>
      </c>
      <c r="DF7" s="33">
        <f t="shared" si="26"/>
        <v>1.0813148788927335E-2</v>
      </c>
      <c r="DG7" s="33">
        <f t="shared" si="27"/>
        <v>1.0813148788927335E-2</v>
      </c>
      <c r="DH7" s="33">
        <f t="shared" si="80"/>
        <v>1.0813148788927335E-2</v>
      </c>
      <c r="DI7" s="33">
        <f t="shared" si="81"/>
        <v>1.0813148788927335E-2</v>
      </c>
      <c r="DJ7" s="33">
        <f t="shared" si="82"/>
        <v>1.0813148788927335E-2</v>
      </c>
      <c r="DK7" s="38">
        <f t="shared" si="28"/>
        <v>7561</v>
      </c>
      <c r="DL7" s="38">
        <f t="shared" si="28"/>
        <v>7571</v>
      </c>
      <c r="DM7" s="38">
        <f t="shared" si="28"/>
        <v>7658</v>
      </c>
      <c r="DN7" s="38">
        <f t="shared" si="28"/>
        <v>7670</v>
      </c>
      <c r="DO7" s="38">
        <f t="shared" si="29"/>
        <v>7682</v>
      </c>
      <c r="DP7" s="38">
        <f t="shared" si="30"/>
        <v>7691</v>
      </c>
      <c r="DQ7" s="38">
        <f t="shared" si="30"/>
        <v>7713</v>
      </c>
      <c r="DR7" s="38">
        <f t="shared" si="31"/>
        <v>7714</v>
      </c>
      <c r="DS7" s="38">
        <f t="shared" si="32"/>
        <v>7715</v>
      </c>
      <c r="DT7" s="38">
        <f t="shared" si="83"/>
        <v>7722</v>
      </c>
      <c r="DU7" s="38">
        <f t="shared" si="83"/>
        <v>7725</v>
      </c>
      <c r="DV7" s="38">
        <f t="shared" si="84"/>
        <v>7729</v>
      </c>
      <c r="DW7" s="38">
        <f t="shared" si="84"/>
        <v>7734</v>
      </c>
      <c r="DX7" s="38">
        <f t="shared" si="84"/>
        <v>7933</v>
      </c>
      <c r="DY7" s="39">
        <f t="shared" si="33"/>
        <v>0.81758217993079585</v>
      </c>
      <c r="DZ7" s="39">
        <f t="shared" si="34"/>
        <v>0.81866349480968859</v>
      </c>
      <c r="EA7" s="39">
        <f t="shared" si="35"/>
        <v>0.82807093425605538</v>
      </c>
      <c r="EB7" s="39">
        <f t="shared" si="36"/>
        <v>0.8293685121107266</v>
      </c>
      <c r="EC7" s="39">
        <f t="shared" si="37"/>
        <v>0.83066608996539792</v>
      </c>
      <c r="ED7" s="39">
        <f t="shared" si="38"/>
        <v>0.83163927335640142</v>
      </c>
      <c r="EE7" s="39">
        <f t="shared" si="39"/>
        <v>0.83401816608996537</v>
      </c>
      <c r="EF7" s="39">
        <f t="shared" si="40"/>
        <v>0.83412629757785473</v>
      </c>
      <c r="EG7" s="39">
        <f t="shared" si="41"/>
        <v>0.83423442906574397</v>
      </c>
      <c r="EH7" s="39">
        <f t="shared" si="42"/>
        <v>0.83499134948096887</v>
      </c>
      <c r="EI7" s="39">
        <f t="shared" si="85"/>
        <v>0.8353157439446367</v>
      </c>
      <c r="EJ7" s="39">
        <f t="shared" si="86"/>
        <v>0.83574826989619377</v>
      </c>
      <c r="EK7" s="39">
        <f t="shared" si="87"/>
        <v>0.83628892733564009</v>
      </c>
      <c r="EL7" s="39">
        <f t="shared" si="88"/>
        <v>0.85780709342560557</v>
      </c>
      <c r="EM7" s="40">
        <v>3916</v>
      </c>
      <c r="EN7" s="41">
        <f t="shared" si="43"/>
        <v>0.78727923094120278</v>
      </c>
      <c r="EO7" s="41">
        <f t="shared" si="44"/>
        <v>0.78895595797004248</v>
      </c>
      <c r="EP7" s="41">
        <f t="shared" si="45"/>
        <v>0.8031522468142186</v>
      </c>
      <c r="EQ7" s="41">
        <f t="shared" si="46"/>
        <v>0.80661748267382072</v>
      </c>
      <c r="ER7" s="41">
        <f t="shared" si="47"/>
        <v>0.80941202772188692</v>
      </c>
      <c r="ES7" s="41">
        <f t="shared" si="48"/>
        <v>0.81030628213726807</v>
      </c>
      <c r="ET7" s="41">
        <f t="shared" si="49"/>
        <v>0.81030628213726807</v>
      </c>
      <c r="EU7" s="33">
        <f t="shared" si="50"/>
        <v>0.78352076124567471</v>
      </c>
      <c r="EV7" s="41">
        <f t="shared" si="51"/>
        <v>0.31835457187569866</v>
      </c>
      <c r="EW7" s="41">
        <f t="shared" si="52"/>
        <v>0.32718533422758778</v>
      </c>
      <c r="EX7" s="57">
        <v>99</v>
      </c>
      <c r="EY7" s="57">
        <v>99</v>
      </c>
      <c r="EZ7" s="58"/>
      <c r="FA7" s="41">
        <f t="shared" si="53"/>
        <v>0.38452939861390567</v>
      </c>
      <c r="FB7" s="41">
        <f t="shared" si="54"/>
        <v>0.39593114241001565</v>
      </c>
      <c r="FC7" s="41">
        <f t="shared" si="55"/>
        <v>0.40397943214844623</v>
      </c>
      <c r="FD7" s="41">
        <f t="shared" si="56"/>
        <v>0.41549295774647887</v>
      </c>
      <c r="FE7" s="41">
        <f t="shared" si="57"/>
        <v>0.41661077576570532</v>
      </c>
      <c r="FF7" s="44">
        <v>3957</v>
      </c>
      <c r="FG7" s="44">
        <v>3967</v>
      </c>
      <c r="FH7" s="44">
        <v>3970</v>
      </c>
      <c r="FI7" s="44">
        <v>3976</v>
      </c>
      <c r="FJ7" s="44">
        <v>3993</v>
      </c>
      <c r="FK7" s="44">
        <v>4011</v>
      </c>
      <c r="FL7" s="44">
        <v>4004</v>
      </c>
      <c r="FM7" s="44">
        <v>4001</v>
      </c>
      <c r="FN7" s="44">
        <v>4052</v>
      </c>
      <c r="FO7" s="44">
        <v>4059</v>
      </c>
      <c r="FP7" s="44">
        <v>4058</v>
      </c>
      <c r="FQ7" s="44">
        <v>4066</v>
      </c>
      <c r="FR7" s="45">
        <v>4078</v>
      </c>
      <c r="FS7" s="44">
        <v>4375</v>
      </c>
      <c r="FT7" s="33">
        <f t="shared" si="58"/>
        <v>0.42344290657439448</v>
      </c>
      <c r="FU7" s="46">
        <v>3300</v>
      </c>
      <c r="FV7" s="59">
        <v>100</v>
      </c>
      <c r="FW7" s="33">
        <f t="shared" si="59"/>
        <v>0.42787629757785467</v>
      </c>
      <c r="FX7" s="33">
        <f t="shared" si="60"/>
        <v>0.42895761245674741</v>
      </c>
      <c r="FY7" s="33">
        <f t="shared" si="61"/>
        <v>0.42928200692041524</v>
      </c>
      <c r="FZ7" s="33">
        <f t="shared" si="62"/>
        <v>0.42993079584775085</v>
      </c>
      <c r="GA7" s="33">
        <f t="shared" si="63"/>
        <v>0.43176903114186849</v>
      </c>
      <c r="GB7" s="33">
        <f t="shared" si="64"/>
        <v>0.43371539792387542</v>
      </c>
      <c r="GC7" s="33">
        <f t="shared" si="65"/>
        <v>0.43295847750865052</v>
      </c>
      <c r="GD7" s="33">
        <f t="shared" si="66"/>
        <v>0.43263408304498269</v>
      </c>
      <c r="GE7" s="33">
        <f t="shared" si="67"/>
        <v>0.43814878892733566</v>
      </c>
      <c r="GF7" s="33">
        <f t="shared" si="68"/>
        <v>0.43890570934256057</v>
      </c>
      <c r="GG7" s="33">
        <f t="shared" si="69"/>
        <v>0.43879757785467127</v>
      </c>
      <c r="GH7" s="33">
        <f t="shared" si="70"/>
        <v>0.43966262975778547</v>
      </c>
      <c r="GI7" s="33">
        <f t="shared" si="89"/>
        <v>0.44096020761245674</v>
      </c>
      <c r="GJ7" s="33">
        <f t="shared" si="90"/>
        <v>0.47307525951557095</v>
      </c>
      <c r="GK7" s="47">
        <f t="shared" si="91"/>
        <v>-0.39532871972318334</v>
      </c>
      <c r="GL7" s="47">
        <f t="shared" si="91"/>
        <v>-0.38473183391003463</v>
      </c>
      <c r="GM7" s="56">
        <v>8</v>
      </c>
      <c r="GN7" s="56">
        <v>8</v>
      </c>
      <c r="GO7" s="56">
        <v>8</v>
      </c>
      <c r="GP7" s="56">
        <v>8</v>
      </c>
      <c r="GQ7" s="56">
        <v>9</v>
      </c>
      <c r="GR7" s="56">
        <v>9</v>
      </c>
      <c r="GS7" s="56">
        <v>9</v>
      </c>
      <c r="GT7" s="56">
        <v>9</v>
      </c>
      <c r="GU7" s="56">
        <v>9</v>
      </c>
      <c r="GV7" s="56">
        <v>9</v>
      </c>
      <c r="GW7" s="56">
        <v>9</v>
      </c>
      <c r="GX7" s="56">
        <v>9</v>
      </c>
      <c r="GY7" s="56">
        <v>10</v>
      </c>
      <c r="GZ7" s="49">
        <f>GW7/$HR$1</f>
        <v>0.9</v>
      </c>
      <c r="HA7" s="49">
        <f>GY7/$HR$1</f>
        <v>1</v>
      </c>
      <c r="HB7" s="56">
        <f>BJ7/(FV7/100)</f>
        <v>100</v>
      </c>
      <c r="HC7" s="50">
        <f t="shared" si="72"/>
        <v>1.1178180192264699</v>
      </c>
      <c r="HD7" s="51">
        <f>BJ7/(AF7/100)</f>
        <v>1.1178180192264699</v>
      </c>
      <c r="HE7" s="52">
        <f>FU7*FV7</f>
        <v>330000</v>
      </c>
      <c r="HF7" s="52">
        <f>FU7*BJ7</f>
        <v>330000</v>
      </c>
      <c r="HG7" s="53">
        <v>147461.04999999999</v>
      </c>
      <c r="HH7" s="53"/>
      <c r="HI7" s="53">
        <f>HF7-HG7</f>
        <v>182538.95</v>
      </c>
      <c r="HJ7" s="52">
        <v>14566.05</v>
      </c>
      <c r="HK7" s="53">
        <f>HE7-HG7</f>
        <v>182538.95</v>
      </c>
      <c r="HL7" s="53">
        <v>167</v>
      </c>
      <c r="HM7" s="53">
        <v>100</v>
      </c>
      <c r="HN7" s="54">
        <f t="shared" si="73"/>
        <v>92.338100220904536</v>
      </c>
      <c r="HO7" s="54">
        <f t="shared" si="74"/>
        <v>88.777107086966254</v>
      </c>
      <c r="HP7" s="48">
        <f t="shared" si="75"/>
        <v>1.11781801922647E-2</v>
      </c>
      <c r="HQ7" s="61"/>
    </row>
    <row r="8" spans="1:227" x14ac:dyDescent="0.25">
      <c r="A8" s="23" t="s">
        <v>219</v>
      </c>
      <c r="B8" s="24" t="s">
        <v>220</v>
      </c>
      <c r="C8" s="24">
        <v>103</v>
      </c>
      <c r="D8" s="24">
        <f t="shared" si="0"/>
        <v>101255</v>
      </c>
      <c r="E8" s="24">
        <v>3744</v>
      </c>
      <c r="F8" s="24">
        <v>225</v>
      </c>
      <c r="G8" s="24">
        <v>1658</v>
      </c>
      <c r="H8" s="24">
        <v>3964</v>
      </c>
      <c r="I8" s="24">
        <v>29160</v>
      </c>
      <c r="J8" s="24">
        <v>40527</v>
      </c>
      <c r="K8" s="24">
        <v>1268</v>
      </c>
      <c r="L8" s="24">
        <v>20434</v>
      </c>
      <c r="M8" s="24">
        <v>275</v>
      </c>
      <c r="N8" s="24">
        <v>104</v>
      </c>
      <c r="O8" s="24">
        <v>158</v>
      </c>
      <c r="P8" s="24">
        <v>172</v>
      </c>
      <c r="Q8" s="24">
        <v>180</v>
      </c>
      <c r="R8" s="24">
        <f t="shared" si="1"/>
        <v>8</v>
      </c>
      <c r="S8" s="25">
        <v>210746</v>
      </c>
      <c r="T8" s="24">
        <v>47222</v>
      </c>
      <c r="U8" s="24">
        <v>47703</v>
      </c>
      <c r="V8" s="24">
        <v>48127</v>
      </c>
      <c r="W8" s="26">
        <f t="shared" si="2"/>
        <v>481</v>
      </c>
      <c r="X8" s="26">
        <v>48660</v>
      </c>
      <c r="Y8" s="25">
        <v>221038</v>
      </c>
      <c r="Z8" s="26">
        <v>50282</v>
      </c>
      <c r="AA8" s="26">
        <v>51735</v>
      </c>
      <c r="AB8" s="26">
        <v>52344</v>
      </c>
      <c r="AC8" s="26">
        <f t="shared" si="3"/>
        <v>609</v>
      </c>
      <c r="AD8" s="27">
        <f t="shared" si="4"/>
        <v>1.1771527979124383</v>
      </c>
      <c r="AE8" s="28"/>
      <c r="AF8" s="29">
        <f>[1]Лист1!B4</f>
        <v>221038</v>
      </c>
      <c r="AG8" s="62">
        <v>165779</v>
      </c>
      <c r="AH8" s="62">
        <v>230891</v>
      </c>
      <c r="AI8" s="30">
        <v>90936</v>
      </c>
      <c r="AJ8" s="30">
        <v>91584</v>
      </c>
      <c r="AK8" s="31">
        <f t="shared" si="5"/>
        <v>43.457052565647743</v>
      </c>
      <c r="AL8" s="31">
        <f t="shared" si="6"/>
        <v>41.43359965254843</v>
      </c>
      <c r="AM8" s="32">
        <v>93718</v>
      </c>
      <c r="AN8" s="32">
        <v>94016</v>
      </c>
      <c r="AO8" s="32">
        <v>95031</v>
      </c>
      <c r="AP8" s="32">
        <v>95840</v>
      </c>
      <c r="AQ8" s="32">
        <v>100580</v>
      </c>
      <c r="AR8" s="32">
        <v>100969</v>
      </c>
      <c r="AS8" s="32">
        <v>103080</v>
      </c>
      <c r="AT8" s="32">
        <v>103169</v>
      </c>
      <c r="AU8" s="32">
        <v>103878</v>
      </c>
      <c r="AV8" s="32">
        <v>104120</v>
      </c>
      <c r="AW8" s="32">
        <v>104507</v>
      </c>
      <c r="AX8" s="32">
        <v>104799</v>
      </c>
      <c r="AY8" s="32">
        <v>104995</v>
      </c>
      <c r="AZ8" s="32">
        <v>105075</v>
      </c>
      <c r="BA8" s="32">
        <v>105337</v>
      </c>
      <c r="BB8" s="32">
        <v>106025</v>
      </c>
      <c r="BC8" s="32">
        <v>106539</v>
      </c>
      <c r="BD8" s="32">
        <v>106996</v>
      </c>
      <c r="BE8" s="32">
        <v>107298</v>
      </c>
      <c r="BF8" s="32">
        <v>109553</v>
      </c>
      <c r="BG8" s="33">
        <f t="shared" si="7"/>
        <v>0.44644442615779739</v>
      </c>
      <c r="BH8" s="34"/>
      <c r="BI8" s="34"/>
      <c r="BJ8" s="34"/>
      <c r="BK8" s="33">
        <f t="shared" si="8"/>
        <v>0.44682988942834495</v>
      </c>
      <c r="BL8" s="33">
        <f t="shared" si="9"/>
        <v>0.44990060244877456</v>
      </c>
      <c r="BM8" s="33">
        <f t="shared" si="10"/>
        <v>0.45094871606082526</v>
      </c>
      <c r="BN8" s="33">
        <f t="shared" si="11"/>
        <v>0.45262483163050965</v>
      </c>
      <c r="BO8" s="33">
        <f t="shared" si="12"/>
        <v>0.45388949764174435</v>
      </c>
      <c r="BP8" s="33">
        <f t="shared" si="13"/>
        <v>0.45473838304654579</v>
      </c>
      <c r="BQ8" s="33">
        <f t="shared" si="14"/>
        <v>0.45508486688524025</v>
      </c>
      <c r="BR8" s="33">
        <f t="shared" si="15"/>
        <v>0.45621960145696455</v>
      </c>
      <c r="BS8" s="33">
        <f t="shared" si="16"/>
        <v>0.4591993624697368</v>
      </c>
      <c r="BT8" s="33">
        <f t="shared" si="76"/>
        <v>0.46142552113334862</v>
      </c>
      <c r="BU8" s="33">
        <f t="shared" si="77"/>
        <v>0.46340481006189066</v>
      </c>
      <c r="BV8" s="33">
        <f t="shared" si="78"/>
        <v>0.46471278655296222</v>
      </c>
      <c r="BW8" s="33">
        <f t="shared" si="79"/>
        <v>0.47447929975616199</v>
      </c>
      <c r="BX8" s="63">
        <v>3370</v>
      </c>
      <c r="BY8" s="63">
        <v>4819</v>
      </c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3">
        <f t="shared" si="17"/>
        <v>0</v>
      </c>
      <c r="CO8" s="37">
        <v>49826</v>
      </c>
      <c r="CP8" s="37">
        <v>50510</v>
      </c>
      <c r="CQ8" s="37">
        <v>57738</v>
      </c>
      <c r="CR8" s="37">
        <v>58608</v>
      </c>
      <c r="CS8" s="37">
        <v>58961</v>
      </c>
      <c r="CT8" s="37">
        <v>59412</v>
      </c>
      <c r="CU8" s="37">
        <v>60942</v>
      </c>
      <c r="CV8" s="37">
        <v>61046</v>
      </c>
      <c r="CW8" s="37">
        <v>61374</v>
      </c>
      <c r="CX8" s="33">
        <f t="shared" si="18"/>
        <v>0</v>
      </c>
      <c r="CY8" s="33">
        <f t="shared" si="19"/>
        <v>0</v>
      </c>
      <c r="CZ8" s="33">
        <f t="shared" si="20"/>
        <v>0</v>
      </c>
      <c r="DA8" s="33">
        <f t="shared" si="21"/>
        <v>0</v>
      </c>
      <c r="DB8" s="33">
        <f t="shared" si="22"/>
        <v>0</v>
      </c>
      <c r="DC8" s="33">
        <f t="shared" si="23"/>
        <v>0</v>
      </c>
      <c r="DD8" s="33">
        <f t="shared" si="24"/>
        <v>0</v>
      </c>
      <c r="DE8" s="33">
        <f t="shared" si="25"/>
        <v>0</v>
      </c>
      <c r="DF8" s="33">
        <f t="shared" si="26"/>
        <v>0</v>
      </c>
      <c r="DG8" s="33">
        <f t="shared" si="27"/>
        <v>0</v>
      </c>
      <c r="DH8" s="33">
        <f t="shared" si="80"/>
        <v>0</v>
      </c>
      <c r="DI8" s="33">
        <f t="shared" si="81"/>
        <v>0</v>
      </c>
      <c r="DJ8" s="33">
        <f t="shared" si="82"/>
        <v>0</v>
      </c>
      <c r="DK8" s="38">
        <f t="shared" si="28"/>
        <v>103080</v>
      </c>
      <c r="DL8" s="38">
        <f t="shared" si="28"/>
        <v>103169</v>
      </c>
      <c r="DM8" s="38">
        <f t="shared" si="28"/>
        <v>103878</v>
      </c>
      <c r="DN8" s="38">
        <f t="shared" si="28"/>
        <v>104120</v>
      </c>
      <c r="DO8" s="38">
        <f t="shared" si="29"/>
        <v>104507</v>
      </c>
      <c r="DP8" s="38">
        <f t="shared" si="30"/>
        <v>104799</v>
      </c>
      <c r="DQ8" s="38">
        <f t="shared" si="30"/>
        <v>104995</v>
      </c>
      <c r="DR8" s="38">
        <f t="shared" si="31"/>
        <v>105075</v>
      </c>
      <c r="DS8" s="38">
        <f t="shared" si="32"/>
        <v>105337</v>
      </c>
      <c r="DT8" s="38">
        <f t="shared" si="83"/>
        <v>106025</v>
      </c>
      <c r="DU8" s="38">
        <f t="shared" si="83"/>
        <v>106539</v>
      </c>
      <c r="DV8" s="38">
        <f t="shared" si="84"/>
        <v>106996</v>
      </c>
      <c r="DW8" s="38">
        <f t="shared" si="84"/>
        <v>107298</v>
      </c>
      <c r="DX8" s="38">
        <f t="shared" si="84"/>
        <v>109553</v>
      </c>
      <c r="DY8" s="39">
        <f t="shared" si="33"/>
        <v>0.44644442615779739</v>
      </c>
      <c r="DZ8" s="39">
        <f t="shared" si="34"/>
        <v>0.44682988942834495</v>
      </c>
      <c r="EA8" s="39">
        <f t="shared" si="35"/>
        <v>0.44990060244877456</v>
      </c>
      <c r="EB8" s="39">
        <f t="shared" si="36"/>
        <v>0.45094871606082526</v>
      </c>
      <c r="EC8" s="39">
        <f t="shared" si="37"/>
        <v>0.45262483163050965</v>
      </c>
      <c r="ED8" s="39">
        <f t="shared" si="38"/>
        <v>0.45388949764174435</v>
      </c>
      <c r="EE8" s="39">
        <f t="shared" si="39"/>
        <v>0.45473838304654579</v>
      </c>
      <c r="EF8" s="39">
        <f t="shared" si="40"/>
        <v>0.45508486688524025</v>
      </c>
      <c r="EG8" s="39">
        <f t="shared" si="41"/>
        <v>0.45621960145696455</v>
      </c>
      <c r="EH8" s="39">
        <f t="shared" si="42"/>
        <v>0.4591993624697368</v>
      </c>
      <c r="EI8" s="39">
        <f t="shared" si="85"/>
        <v>0.46142552113334862</v>
      </c>
      <c r="EJ8" s="39">
        <f t="shared" si="86"/>
        <v>0.46340481006189066</v>
      </c>
      <c r="EK8" s="39">
        <f t="shared" si="87"/>
        <v>0.46471278655296222</v>
      </c>
      <c r="EL8" s="39">
        <f t="shared" si="88"/>
        <v>0.47447929975616199</v>
      </c>
      <c r="EM8" s="40">
        <v>62510</v>
      </c>
      <c r="EN8" s="41">
        <f t="shared" si="43"/>
        <v>0.41140437390855872</v>
      </c>
      <c r="EO8" s="41">
        <f t="shared" si="44"/>
        <v>0.41433599652548431</v>
      </c>
      <c r="EP8" s="41">
        <f t="shared" si="45"/>
        <v>0.42399044508184114</v>
      </c>
      <c r="EQ8" s="41">
        <f t="shared" si="46"/>
        <v>0.42533862955690876</v>
      </c>
      <c r="ER8" s="41">
        <f t="shared" si="47"/>
        <v>0.42993060016829687</v>
      </c>
      <c r="ES8" s="41">
        <f t="shared" si="48"/>
        <v>0.43359060433047714</v>
      </c>
      <c r="ET8" s="41">
        <f t="shared" si="49"/>
        <v>0.45503488088021066</v>
      </c>
      <c r="EU8" s="33">
        <f t="shared" si="50"/>
        <v>0.43730158386424761</v>
      </c>
      <c r="EV8" s="41">
        <f t="shared" si="51"/>
        <v>0.22541825387489933</v>
      </c>
      <c r="EW8" s="41">
        <f t="shared" si="52"/>
        <v>0.22851274441498748</v>
      </c>
      <c r="EX8" s="64">
        <v>154</v>
      </c>
      <c r="EY8" s="64">
        <v>15</v>
      </c>
      <c r="EZ8" s="65">
        <v>6.67</v>
      </c>
      <c r="FA8" s="41">
        <f t="shared" si="53"/>
        <v>0.26514897890860395</v>
      </c>
      <c r="FB8" s="41">
        <f t="shared" si="54"/>
        <v>0.26674598937739213</v>
      </c>
      <c r="FC8" s="41">
        <f t="shared" si="55"/>
        <v>0.26878636252590055</v>
      </c>
      <c r="FD8" s="41">
        <f t="shared" si="56"/>
        <v>0.27570824926030818</v>
      </c>
      <c r="FE8" s="41">
        <f t="shared" si="57"/>
        <v>0.27617875659388885</v>
      </c>
      <c r="FF8" s="44">
        <v>62480</v>
      </c>
      <c r="FG8" s="44">
        <v>62461</v>
      </c>
      <c r="FH8" s="44">
        <v>62616</v>
      </c>
      <c r="FI8" s="44">
        <v>62900</v>
      </c>
      <c r="FJ8" s="44">
        <v>62997</v>
      </c>
      <c r="FK8" s="44">
        <v>63104</v>
      </c>
      <c r="FL8" s="44">
        <v>63237</v>
      </c>
      <c r="FM8" s="44">
        <v>63644</v>
      </c>
      <c r="FN8" s="44">
        <v>64491</v>
      </c>
      <c r="FO8" s="44">
        <v>65267</v>
      </c>
      <c r="FP8" s="44">
        <v>65666</v>
      </c>
      <c r="FQ8" s="44">
        <v>66336</v>
      </c>
      <c r="FR8" s="45">
        <v>66861</v>
      </c>
      <c r="FS8" s="44">
        <v>71334</v>
      </c>
      <c r="FT8" s="33">
        <f t="shared" si="58"/>
        <v>0.27073380945987502</v>
      </c>
      <c r="FU8" s="46">
        <v>3400</v>
      </c>
      <c r="FV8" s="66">
        <v>4835</v>
      </c>
      <c r="FW8" s="33">
        <f t="shared" si="59"/>
        <v>0.27060387802036456</v>
      </c>
      <c r="FX8" s="33">
        <f t="shared" si="60"/>
        <v>0.27052158810867466</v>
      </c>
      <c r="FY8" s="33">
        <f t="shared" si="61"/>
        <v>0.27119290054614514</v>
      </c>
      <c r="FZ8" s="33">
        <f t="shared" si="62"/>
        <v>0.27242291817351044</v>
      </c>
      <c r="GA8" s="33">
        <f t="shared" si="63"/>
        <v>0.27284302982792746</v>
      </c>
      <c r="GB8" s="33">
        <f t="shared" si="64"/>
        <v>0.27330645196218128</v>
      </c>
      <c r="GC8" s="33">
        <f t="shared" si="65"/>
        <v>0.27388248134401083</v>
      </c>
      <c r="GD8" s="33">
        <f t="shared" si="66"/>
        <v>0.27564521787336882</v>
      </c>
      <c r="GE8" s="33">
        <f t="shared" si="67"/>
        <v>0.27931361551554629</v>
      </c>
      <c r="GF8" s="33">
        <f t="shared" si="68"/>
        <v>0.28267450875088246</v>
      </c>
      <c r="GG8" s="33">
        <f t="shared" si="69"/>
        <v>0.28440259689637104</v>
      </c>
      <c r="GH8" s="33">
        <f t="shared" si="70"/>
        <v>0.28730439904543703</v>
      </c>
      <c r="GI8" s="33">
        <f t="shared" si="89"/>
        <v>0.28957819923686934</v>
      </c>
      <c r="GJ8" s="33">
        <f t="shared" si="90"/>
        <v>0.30895097686787271</v>
      </c>
      <c r="GK8" s="47">
        <f t="shared" si="91"/>
        <v>-0.17513458731609288</v>
      </c>
      <c r="GL8" s="47">
        <f t="shared" si="91"/>
        <v>-0.16552832288828928</v>
      </c>
      <c r="GM8" s="62">
        <v>0</v>
      </c>
      <c r="GN8" s="62">
        <v>0</v>
      </c>
      <c r="GO8" s="62">
        <v>0</v>
      </c>
      <c r="GP8" s="62">
        <v>0</v>
      </c>
      <c r="GQ8" s="62">
        <v>0</v>
      </c>
      <c r="GR8" s="62">
        <v>0</v>
      </c>
      <c r="GS8" s="62">
        <v>0</v>
      </c>
      <c r="GT8" s="62">
        <v>0</v>
      </c>
      <c r="GU8" s="62">
        <v>0</v>
      </c>
      <c r="GV8" s="62">
        <v>5</v>
      </c>
      <c r="GW8" s="62">
        <v>5</v>
      </c>
      <c r="GX8" s="62">
        <v>5</v>
      </c>
      <c r="GY8" s="62">
        <v>5</v>
      </c>
      <c r="GZ8" s="49">
        <f t="shared" si="71"/>
        <v>0.5</v>
      </c>
      <c r="HA8" s="49">
        <f>GY8/$HR$1</f>
        <v>0.5</v>
      </c>
      <c r="HB8" s="56"/>
      <c r="HC8" s="50">
        <f t="shared" si="72"/>
        <v>2.1874066902523546</v>
      </c>
      <c r="HD8" s="51"/>
      <c r="HE8" s="52"/>
      <c r="HF8" s="52"/>
      <c r="HG8" s="53"/>
      <c r="HH8" s="53">
        <v>15163647.9</v>
      </c>
      <c r="HI8" s="53"/>
      <c r="HJ8" s="52"/>
      <c r="HK8" s="53"/>
      <c r="HL8" s="53"/>
      <c r="HM8" s="53"/>
      <c r="HN8" s="54">
        <f t="shared" si="73"/>
        <v>24.837482087441753</v>
      </c>
      <c r="HO8" s="54">
        <f t="shared" si="74"/>
        <v>23.680996027832318</v>
      </c>
      <c r="HP8" s="48">
        <f t="shared" si="75"/>
        <v>0</v>
      </c>
    </row>
    <row r="9" spans="1:227" x14ac:dyDescent="0.25">
      <c r="A9" s="23" t="s">
        <v>221</v>
      </c>
      <c r="B9" s="24">
        <v>3</v>
      </c>
      <c r="C9" s="24">
        <v>6</v>
      </c>
      <c r="D9" s="24">
        <f t="shared" si="0"/>
        <v>2827</v>
      </c>
      <c r="E9" s="24">
        <v>165</v>
      </c>
      <c r="F9" s="24">
        <v>0</v>
      </c>
      <c r="G9" s="24">
        <v>0</v>
      </c>
      <c r="H9" s="24">
        <v>0</v>
      </c>
      <c r="I9" s="24">
        <v>184</v>
      </c>
      <c r="J9" s="24">
        <v>1619</v>
      </c>
      <c r="K9" s="24">
        <v>0</v>
      </c>
      <c r="L9" s="24">
        <v>852</v>
      </c>
      <c r="M9" s="24">
        <v>7</v>
      </c>
      <c r="N9" s="24">
        <v>7</v>
      </c>
      <c r="O9" s="24">
        <v>8</v>
      </c>
      <c r="P9" s="24">
        <v>7</v>
      </c>
      <c r="Q9" s="24">
        <v>7</v>
      </c>
      <c r="R9" s="24">
        <f t="shared" si="1"/>
        <v>0</v>
      </c>
      <c r="S9" s="25">
        <v>4394</v>
      </c>
      <c r="T9" s="24">
        <v>370</v>
      </c>
      <c r="U9" s="24">
        <v>380</v>
      </c>
      <c r="V9" s="24">
        <v>384</v>
      </c>
      <c r="W9" s="26">
        <f t="shared" si="2"/>
        <v>10</v>
      </c>
      <c r="X9" s="26">
        <v>398</v>
      </c>
      <c r="Y9" s="25">
        <v>4609</v>
      </c>
      <c r="Z9" s="26">
        <v>816</v>
      </c>
      <c r="AA9" s="26">
        <v>914</v>
      </c>
      <c r="AB9" s="26">
        <v>939</v>
      </c>
      <c r="AC9" s="26">
        <f t="shared" si="3"/>
        <v>25</v>
      </c>
      <c r="AD9" s="27">
        <f t="shared" si="4"/>
        <v>2.7352297592997812</v>
      </c>
      <c r="AE9" s="28">
        <v>182</v>
      </c>
      <c r="AF9" s="29">
        <f>[1]Лист1!B5</f>
        <v>4609</v>
      </c>
      <c r="AG9" s="29">
        <v>2670</v>
      </c>
      <c r="AH9" s="29">
        <v>4813</v>
      </c>
      <c r="AI9" s="30">
        <v>2231</v>
      </c>
      <c r="AJ9" s="30">
        <v>2202</v>
      </c>
      <c r="AK9" s="31">
        <f t="shared" si="5"/>
        <v>50.113791533909883</v>
      </c>
      <c r="AL9" s="31">
        <f t="shared" si="6"/>
        <v>47.776090258190493</v>
      </c>
      <c r="AM9" s="32">
        <v>2262</v>
      </c>
      <c r="AN9" s="32">
        <v>2266</v>
      </c>
      <c r="AO9" s="32">
        <v>2390</v>
      </c>
      <c r="AP9" s="32">
        <v>2621</v>
      </c>
      <c r="AQ9" s="32">
        <v>2699</v>
      </c>
      <c r="AR9" s="32">
        <v>2748</v>
      </c>
      <c r="AS9" s="32">
        <v>2760</v>
      </c>
      <c r="AT9" s="32">
        <v>2761</v>
      </c>
      <c r="AU9" s="32">
        <v>2714</v>
      </c>
      <c r="AV9" s="32">
        <v>2640</v>
      </c>
      <c r="AW9" s="32">
        <v>2636</v>
      </c>
      <c r="AX9" s="32">
        <v>2640</v>
      </c>
      <c r="AY9" s="32">
        <v>2642</v>
      </c>
      <c r="AZ9" s="32">
        <v>2642</v>
      </c>
      <c r="BA9" s="32">
        <v>2749</v>
      </c>
      <c r="BB9" s="32">
        <v>2840</v>
      </c>
      <c r="BC9" s="32">
        <v>2912</v>
      </c>
      <c r="BD9" s="32">
        <v>2982</v>
      </c>
      <c r="BE9" s="32">
        <v>3060</v>
      </c>
      <c r="BF9" s="32">
        <v>3146</v>
      </c>
      <c r="BG9" s="33">
        <f t="shared" si="7"/>
        <v>0.57344691460627473</v>
      </c>
      <c r="BH9" s="34"/>
      <c r="BI9" s="34"/>
      <c r="BJ9" s="34"/>
      <c r="BK9" s="33">
        <f t="shared" si="8"/>
        <v>0.57365468522750884</v>
      </c>
      <c r="BL9" s="33">
        <f t="shared" si="9"/>
        <v>0.56388946602950341</v>
      </c>
      <c r="BM9" s="33">
        <f t="shared" si="10"/>
        <v>0.54851444005817573</v>
      </c>
      <c r="BN9" s="33">
        <f t="shared" si="11"/>
        <v>0.54768335757323916</v>
      </c>
      <c r="BO9" s="33">
        <f t="shared" si="12"/>
        <v>0.54851444005817573</v>
      </c>
      <c r="BP9" s="33">
        <f t="shared" si="13"/>
        <v>0.54892998130064408</v>
      </c>
      <c r="BQ9" s="33">
        <f t="shared" si="14"/>
        <v>0.54892998130064408</v>
      </c>
      <c r="BR9" s="33">
        <f t="shared" si="15"/>
        <v>0.5711614377726989</v>
      </c>
      <c r="BS9" s="33">
        <f t="shared" si="16"/>
        <v>0.59006856430500731</v>
      </c>
      <c r="BT9" s="33">
        <f t="shared" si="76"/>
        <v>0.60502804903386664</v>
      </c>
      <c r="BU9" s="33">
        <f t="shared" si="77"/>
        <v>0.61957199252025763</v>
      </c>
      <c r="BV9" s="33">
        <f t="shared" si="78"/>
        <v>0.63577810097652188</v>
      </c>
      <c r="BW9" s="33">
        <f t="shared" si="79"/>
        <v>0.65364637440265949</v>
      </c>
      <c r="BX9" s="67">
        <v>4320</v>
      </c>
      <c r="BY9" s="67">
        <v>241</v>
      </c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3"/>
      <c r="CO9" s="37"/>
      <c r="CP9" s="37"/>
      <c r="CQ9" s="37"/>
      <c r="CR9" s="37"/>
      <c r="CS9" s="37"/>
      <c r="CT9" s="37"/>
      <c r="CU9" s="37"/>
      <c r="CV9" s="37"/>
      <c r="CW9" s="37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8">
        <f t="shared" si="28"/>
        <v>2760</v>
      </c>
      <c r="DL9" s="38">
        <f t="shared" si="28"/>
        <v>2761</v>
      </c>
      <c r="DM9" s="38">
        <f t="shared" si="28"/>
        <v>2714</v>
      </c>
      <c r="DN9" s="38">
        <f t="shared" si="28"/>
        <v>2640</v>
      </c>
      <c r="DO9" s="38">
        <f t="shared" si="29"/>
        <v>2636</v>
      </c>
      <c r="DP9" s="38">
        <f t="shared" si="30"/>
        <v>2640</v>
      </c>
      <c r="DQ9" s="38">
        <f t="shared" si="30"/>
        <v>2642</v>
      </c>
      <c r="DR9" s="38">
        <f t="shared" si="31"/>
        <v>2642</v>
      </c>
      <c r="DS9" s="38">
        <f t="shared" si="32"/>
        <v>2749</v>
      </c>
      <c r="DT9" s="38">
        <f t="shared" si="83"/>
        <v>2840</v>
      </c>
      <c r="DU9" s="38">
        <f t="shared" si="83"/>
        <v>2912</v>
      </c>
      <c r="DV9" s="38">
        <f t="shared" si="84"/>
        <v>2982</v>
      </c>
      <c r="DW9" s="38">
        <f t="shared" si="84"/>
        <v>3060</v>
      </c>
      <c r="DX9" s="38">
        <f t="shared" si="84"/>
        <v>3146</v>
      </c>
      <c r="DY9" s="39">
        <f t="shared" si="33"/>
        <v>0.57344691460627473</v>
      </c>
      <c r="DZ9" s="39">
        <f t="shared" si="34"/>
        <v>0.57365468522750884</v>
      </c>
      <c r="EA9" s="39">
        <f t="shared" si="35"/>
        <v>0.56388946602950341</v>
      </c>
      <c r="EB9" s="39">
        <f t="shared" si="36"/>
        <v>0.54851444005817573</v>
      </c>
      <c r="EC9" s="39">
        <f t="shared" si="37"/>
        <v>0.54768335757323916</v>
      </c>
      <c r="ED9" s="39">
        <f t="shared" si="38"/>
        <v>0.54851444005817573</v>
      </c>
      <c r="EE9" s="39">
        <f t="shared" si="39"/>
        <v>0.54892998130064408</v>
      </c>
      <c r="EF9" s="39">
        <f t="shared" si="40"/>
        <v>0.54892998130064408</v>
      </c>
      <c r="EG9" s="39">
        <f t="shared" si="41"/>
        <v>0.5711614377726989</v>
      </c>
      <c r="EH9" s="39">
        <f t="shared" si="42"/>
        <v>0.59006856430500731</v>
      </c>
      <c r="EI9" s="39">
        <f t="shared" si="85"/>
        <v>0.60502804903386664</v>
      </c>
      <c r="EJ9" s="39">
        <f t="shared" si="86"/>
        <v>0.61957199252025763</v>
      </c>
      <c r="EK9" s="39">
        <f t="shared" si="87"/>
        <v>0.63577810097652188</v>
      </c>
      <c r="EL9" s="39">
        <f t="shared" si="88"/>
        <v>0.65364637440265949</v>
      </c>
      <c r="EM9" s="40">
        <v>881</v>
      </c>
      <c r="EN9" s="41">
        <f t="shared" si="43"/>
        <v>0.48405293990019527</v>
      </c>
      <c r="EO9" s="41">
        <f t="shared" si="44"/>
        <v>0.47776090258190496</v>
      </c>
      <c r="EP9" s="41">
        <f t="shared" si="45"/>
        <v>0.49077891082664354</v>
      </c>
      <c r="EQ9" s="41">
        <f t="shared" si="46"/>
        <v>0.49164677804295942</v>
      </c>
      <c r="ER9" s="41">
        <f t="shared" si="47"/>
        <v>0.51855066174875242</v>
      </c>
      <c r="ES9" s="41">
        <f t="shared" si="48"/>
        <v>0.5686699934909959</v>
      </c>
      <c r="ET9" s="41">
        <f t="shared" si="49"/>
        <v>0.58559340420915595</v>
      </c>
      <c r="EU9" s="33">
        <f t="shared" si="50"/>
        <v>0.57095366715146478</v>
      </c>
      <c r="EV9" s="41">
        <f t="shared" si="51"/>
        <v>0</v>
      </c>
      <c r="EW9" s="41">
        <f t="shared" si="52"/>
        <v>0</v>
      </c>
      <c r="EX9" s="42"/>
      <c r="EY9" s="42"/>
      <c r="EZ9" s="43"/>
      <c r="FA9" s="41">
        <f t="shared" si="53"/>
        <v>0</v>
      </c>
      <c r="FB9" s="41">
        <f t="shared" si="54"/>
        <v>0</v>
      </c>
      <c r="FC9" s="41">
        <f t="shared" si="55"/>
        <v>0</v>
      </c>
      <c r="FD9" s="41">
        <f t="shared" si="56"/>
        <v>0</v>
      </c>
      <c r="FE9" s="41">
        <f t="shared" si="57"/>
        <v>0</v>
      </c>
      <c r="FF9" s="44">
        <v>882</v>
      </c>
      <c r="FG9" s="44">
        <v>882</v>
      </c>
      <c r="FH9" s="44">
        <v>881</v>
      </c>
      <c r="FI9" s="44">
        <v>881</v>
      </c>
      <c r="FJ9" s="44">
        <v>881</v>
      </c>
      <c r="FK9" s="44">
        <v>887</v>
      </c>
      <c r="FL9" s="44">
        <v>926</v>
      </c>
      <c r="FM9" s="44">
        <v>1085</v>
      </c>
      <c r="FN9" s="44">
        <v>1203</v>
      </c>
      <c r="FO9" s="44">
        <v>1299</v>
      </c>
      <c r="FP9" s="44">
        <v>1326</v>
      </c>
      <c r="FQ9" s="44">
        <v>1360</v>
      </c>
      <c r="FR9" s="45">
        <v>1439</v>
      </c>
      <c r="FS9" s="44">
        <v>1789</v>
      </c>
      <c r="FT9" s="33">
        <f t="shared" si="58"/>
        <v>0.18304591730729275</v>
      </c>
      <c r="FU9" s="46"/>
      <c r="FV9" s="46"/>
      <c r="FW9" s="33">
        <f t="shared" si="59"/>
        <v>0.18325368792852689</v>
      </c>
      <c r="FX9" s="33">
        <f t="shared" si="60"/>
        <v>0.18325368792852689</v>
      </c>
      <c r="FY9" s="33">
        <f t="shared" si="61"/>
        <v>0.18304591730729275</v>
      </c>
      <c r="FZ9" s="33">
        <f t="shared" si="62"/>
        <v>0.18304591730729275</v>
      </c>
      <c r="GA9" s="33">
        <f t="shared" si="63"/>
        <v>0.18304591730729275</v>
      </c>
      <c r="GB9" s="33">
        <f t="shared" si="64"/>
        <v>0.18429254103469769</v>
      </c>
      <c r="GC9" s="33">
        <f t="shared" si="65"/>
        <v>0.19239559526282984</v>
      </c>
      <c r="GD9" s="33">
        <f t="shared" si="66"/>
        <v>0.22543112403906088</v>
      </c>
      <c r="GE9" s="33">
        <f t="shared" si="67"/>
        <v>0.24994805734469147</v>
      </c>
      <c r="GF9" s="33">
        <f t="shared" si="68"/>
        <v>0.2698940369831706</v>
      </c>
      <c r="GG9" s="33">
        <f t="shared" si="69"/>
        <v>0.27550384375649284</v>
      </c>
      <c r="GH9" s="33">
        <f t="shared" si="70"/>
        <v>0.28256804487845416</v>
      </c>
      <c r="GI9" s="33">
        <f t="shared" si="89"/>
        <v>0.29898192395595263</v>
      </c>
      <c r="GJ9" s="33">
        <f t="shared" si="90"/>
        <v>0.37170164138790773</v>
      </c>
      <c r="GK9" s="47">
        <f t="shared" si="91"/>
        <v>-0.33679617702056924</v>
      </c>
      <c r="GL9" s="47">
        <f t="shared" si="91"/>
        <v>-0.28194473301475176</v>
      </c>
      <c r="GM9" s="48"/>
      <c r="GN9" s="48"/>
      <c r="GO9" s="48"/>
      <c r="GP9" s="68">
        <v>0</v>
      </c>
      <c r="GQ9" s="68">
        <v>4</v>
      </c>
      <c r="GR9" s="68">
        <v>5</v>
      </c>
      <c r="GS9" s="68">
        <v>5</v>
      </c>
      <c r="GT9" s="68">
        <v>5</v>
      </c>
      <c r="GU9" s="68">
        <v>5</v>
      </c>
      <c r="GV9" s="68">
        <v>10</v>
      </c>
      <c r="GW9" s="68">
        <v>10</v>
      </c>
      <c r="GX9" s="68">
        <v>10</v>
      </c>
      <c r="GY9" s="68">
        <v>14</v>
      </c>
      <c r="GZ9" s="69">
        <f>GW9/$HS$1</f>
        <v>0.625</v>
      </c>
      <c r="HA9" s="69">
        <f>GY9/$HS$1</f>
        <v>0.875</v>
      </c>
      <c r="HB9" s="56"/>
      <c r="HC9" s="50"/>
      <c r="HD9" s="51"/>
      <c r="HE9" s="52"/>
      <c r="HF9" s="52"/>
      <c r="HG9" s="53"/>
      <c r="HH9" s="53"/>
      <c r="HI9" s="53"/>
      <c r="HJ9" s="52"/>
      <c r="HK9" s="53"/>
      <c r="HL9" s="53"/>
      <c r="HM9" s="53"/>
      <c r="HN9" s="54">
        <f t="shared" si="73"/>
        <v>21.370050068274921</v>
      </c>
      <c r="HO9" s="54">
        <f t="shared" si="74"/>
        <v>20.373182903015838</v>
      </c>
      <c r="HP9" s="48">
        <f t="shared" si="75"/>
        <v>0</v>
      </c>
    </row>
    <row r="10" spans="1:227" x14ac:dyDescent="0.25">
      <c r="A10" s="23" t="s">
        <v>222</v>
      </c>
      <c r="B10" s="24">
        <v>2</v>
      </c>
      <c r="C10" s="24">
        <v>2</v>
      </c>
      <c r="D10" s="24">
        <f t="shared" si="0"/>
        <v>1612</v>
      </c>
      <c r="E10" s="24">
        <v>114</v>
      </c>
      <c r="F10" s="24">
        <v>61</v>
      </c>
      <c r="G10" s="24">
        <v>16</v>
      </c>
      <c r="H10" s="24">
        <v>158</v>
      </c>
      <c r="I10" s="24">
        <v>613</v>
      </c>
      <c r="J10" s="24">
        <v>228</v>
      </c>
      <c r="K10" s="24">
        <v>0</v>
      </c>
      <c r="L10" s="24">
        <v>422</v>
      </c>
      <c r="M10" s="24">
        <v>0</v>
      </c>
      <c r="N10" s="24">
        <v>2</v>
      </c>
      <c r="O10" s="24">
        <v>4</v>
      </c>
      <c r="P10" s="24">
        <v>3</v>
      </c>
      <c r="Q10" s="24">
        <v>3</v>
      </c>
      <c r="R10" s="24">
        <f t="shared" si="1"/>
        <v>0</v>
      </c>
      <c r="S10" s="25">
        <v>2642</v>
      </c>
      <c r="T10" s="26">
        <v>828</v>
      </c>
      <c r="U10" s="26">
        <v>829</v>
      </c>
      <c r="V10" s="26">
        <v>831</v>
      </c>
      <c r="W10" s="26">
        <f t="shared" si="2"/>
        <v>1</v>
      </c>
      <c r="X10" s="26">
        <v>831</v>
      </c>
      <c r="Y10" s="25">
        <v>2659</v>
      </c>
      <c r="Z10" s="26">
        <v>831</v>
      </c>
      <c r="AA10" s="26">
        <v>833</v>
      </c>
      <c r="AB10" s="26">
        <v>830</v>
      </c>
      <c r="AC10" s="26">
        <f t="shared" si="3"/>
        <v>-3</v>
      </c>
      <c r="AD10" s="27">
        <f t="shared" si="4"/>
        <v>-0.36014405762304924</v>
      </c>
      <c r="AE10" s="28">
        <v>7</v>
      </c>
      <c r="AF10" s="29">
        <f>[1]Лист1!B11</f>
        <v>2659</v>
      </c>
      <c r="AG10" s="29"/>
      <c r="AH10" s="60">
        <v>2509</v>
      </c>
      <c r="AI10" s="30">
        <v>937</v>
      </c>
      <c r="AJ10" s="30">
        <v>974</v>
      </c>
      <c r="AK10" s="31">
        <f t="shared" si="5"/>
        <v>36.866010598031792</v>
      </c>
      <c r="AL10" s="31">
        <f t="shared" si="6"/>
        <v>36.630312147423844</v>
      </c>
      <c r="AM10" s="32">
        <v>983</v>
      </c>
      <c r="AN10" s="32">
        <v>985</v>
      </c>
      <c r="AO10" s="32">
        <v>1005</v>
      </c>
      <c r="AP10" s="32">
        <v>1037</v>
      </c>
      <c r="AQ10" s="32">
        <v>1045</v>
      </c>
      <c r="AR10" s="32">
        <v>1050</v>
      </c>
      <c r="AS10" s="32">
        <v>1115</v>
      </c>
      <c r="AT10" s="32">
        <v>1129</v>
      </c>
      <c r="AU10" s="32">
        <v>1183</v>
      </c>
      <c r="AV10" s="32">
        <v>1244</v>
      </c>
      <c r="AW10" s="32">
        <v>1334</v>
      </c>
      <c r="AX10" s="32">
        <v>1454</v>
      </c>
      <c r="AY10" s="32">
        <v>1476</v>
      </c>
      <c r="AZ10" s="32">
        <v>1548</v>
      </c>
      <c r="BA10" s="32">
        <v>1599</v>
      </c>
      <c r="BB10" s="32">
        <v>1603</v>
      </c>
      <c r="BC10" s="32">
        <v>1622</v>
      </c>
      <c r="BD10" s="32">
        <v>1631</v>
      </c>
      <c r="BE10" s="32">
        <v>1657</v>
      </c>
      <c r="BF10" s="32">
        <v>1765</v>
      </c>
      <c r="BG10" s="33">
        <f t="shared" si="7"/>
        <v>0.44440015942606614</v>
      </c>
      <c r="BH10" s="34"/>
      <c r="BI10" s="34"/>
      <c r="BJ10" s="34"/>
      <c r="BK10" s="33">
        <f t="shared" si="8"/>
        <v>0.44998007174172977</v>
      </c>
      <c r="BL10" s="33">
        <f t="shared" si="9"/>
        <v>0.47150259067357514</v>
      </c>
      <c r="BM10" s="33">
        <f t="shared" si="10"/>
        <v>0.49581506576325229</v>
      </c>
      <c r="BN10" s="33">
        <f t="shared" si="11"/>
        <v>0.53168593064966119</v>
      </c>
      <c r="BO10" s="33">
        <f t="shared" si="12"/>
        <v>0.57951375049820641</v>
      </c>
      <c r="BP10" s="33">
        <f t="shared" si="13"/>
        <v>0.58828218413710642</v>
      </c>
      <c r="BQ10" s="33">
        <f t="shared" si="14"/>
        <v>0.61697887604623358</v>
      </c>
      <c r="BR10" s="33">
        <f t="shared" si="15"/>
        <v>0.63730569948186533</v>
      </c>
      <c r="BS10" s="33">
        <f t="shared" si="16"/>
        <v>0.63889996014348349</v>
      </c>
      <c r="BT10" s="33">
        <f t="shared" si="76"/>
        <v>0.64647269828616982</v>
      </c>
      <c r="BU10" s="33">
        <f t="shared" si="77"/>
        <v>0.65005978477481063</v>
      </c>
      <c r="BV10" s="33">
        <f t="shared" si="78"/>
        <v>0.66042247907532881</v>
      </c>
      <c r="BW10" s="33">
        <f t="shared" si="79"/>
        <v>0.70346751693901954</v>
      </c>
      <c r="BX10" s="35"/>
      <c r="BY10" s="35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3">
        <f>BZ10/AH10</f>
        <v>0</v>
      </c>
      <c r="CO10" s="37">
        <v>397</v>
      </c>
      <c r="CP10" s="37">
        <v>443</v>
      </c>
      <c r="CQ10" s="37">
        <v>441</v>
      </c>
      <c r="CR10" s="37">
        <v>647</v>
      </c>
      <c r="CS10" s="37">
        <v>708</v>
      </c>
      <c r="CT10" s="37">
        <v>718</v>
      </c>
      <c r="CU10" s="37">
        <v>728</v>
      </c>
      <c r="CV10" s="37">
        <v>724</v>
      </c>
      <c r="CW10" s="37">
        <v>714</v>
      </c>
      <c r="CX10" s="33">
        <f>CA10/AH10</f>
        <v>0</v>
      </c>
      <c r="CY10" s="33">
        <f>CB10/AH10</f>
        <v>0</v>
      </c>
      <c r="CZ10" s="33">
        <f>CC10/AH10</f>
        <v>0</v>
      </c>
      <c r="DA10" s="33">
        <f>CD10/AH10</f>
        <v>0</v>
      </c>
      <c r="DB10" s="33">
        <f>CE10/AH10</f>
        <v>0</v>
      </c>
      <c r="DC10" s="33">
        <f>CF10/AH10</f>
        <v>0</v>
      </c>
      <c r="DD10" s="33">
        <f>CG10/AH10</f>
        <v>0</v>
      </c>
      <c r="DE10" s="33">
        <f>CH10/AH10</f>
        <v>0</v>
      </c>
      <c r="DF10" s="33">
        <f>CI10/AH10</f>
        <v>0</v>
      </c>
      <c r="DG10" s="33">
        <f>CJ10/AH10</f>
        <v>0</v>
      </c>
      <c r="DH10" s="33">
        <f t="shared" si="80"/>
        <v>0</v>
      </c>
      <c r="DI10" s="33">
        <f t="shared" si="81"/>
        <v>0</v>
      </c>
      <c r="DJ10" s="33">
        <f t="shared" si="82"/>
        <v>0</v>
      </c>
      <c r="DK10" s="38">
        <f t="shared" si="28"/>
        <v>1115</v>
      </c>
      <c r="DL10" s="38">
        <f t="shared" si="28"/>
        <v>1129</v>
      </c>
      <c r="DM10" s="38">
        <f t="shared" si="28"/>
        <v>1183</v>
      </c>
      <c r="DN10" s="38">
        <f t="shared" si="28"/>
        <v>1244</v>
      </c>
      <c r="DO10" s="38">
        <f t="shared" si="29"/>
        <v>1334</v>
      </c>
      <c r="DP10" s="38">
        <f t="shared" si="30"/>
        <v>1454</v>
      </c>
      <c r="DQ10" s="38">
        <f t="shared" si="30"/>
        <v>1476</v>
      </c>
      <c r="DR10" s="38">
        <f t="shared" si="31"/>
        <v>1548</v>
      </c>
      <c r="DS10" s="38">
        <f t="shared" si="32"/>
        <v>1599</v>
      </c>
      <c r="DT10" s="38">
        <f t="shared" si="83"/>
        <v>1603</v>
      </c>
      <c r="DU10" s="38">
        <f t="shared" si="83"/>
        <v>1622</v>
      </c>
      <c r="DV10" s="38">
        <f t="shared" si="84"/>
        <v>1631</v>
      </c>
      <c r="DW10" s="38">
        <f t="shared" si="84"/>
        <v>1657</v>
      </c>
      <c r="DX10" s="38">
        <f t="shared" si="84"/>
        <v>1765</v>
      </c>
      <c r="DY10" s="39">
        <f t="shared" si="33"/>
        <v>0.44440015942606614</v>
      </c>
      <c r="DZ10" s="39">
        <f t="shared" si="34"/>
        <v>0.44998007174172977</v>
      </c>
      <c r="EA10" s="39">
        <f t="shared" si="35"/>
        <v>0.47150259067357514</v>
      </c>
      <c r="EB10" s="39">
        <f t="shared" si="36"/>
        <v>0.49581506576325229</v>
      </c>
      <c r="EC10" s="39">
        <f t="shared" si="37"/>
        <v>0.53168593064966119</v>
      </c>
      <c r="ED10" s="39">
        <f t="shared" si="38"/>
        <v>0.57951375049820641</v>
      </c>
      <c r="EE10" s="39">
        <f t="shared" si="39"/>
        <v>0.58828218413710642</v>
      </c>
      <c r="EF10" s="39">
        <f t="shared" si="40"/>
        <v>0.61697887604623358</v>
      </c>
      <c r="EG10" s="39">
        <f t="shared" si="41"/>
        <v>0.63730569948186533</v>
      </c>
      <c r="EH10" s="39">
        <f t="shared" si="42"/>
        <v>0.63889996014348349</v>
      </c>
      <c r="EI10" s="39">
        <f t="shared" si="85"/>
        <v>0.64647269828616982</v>
      </c>
      <c r="EJ10" s="39">
        <f t="shared" si="86"/>
        <v>0.65005978477481063</v>
      </c>
      <c r="EK10" s="39">
        <f t="shared" si="87"/>
        <v>0.66042247907532881</v>
      </c>
      <c r="EL10" s="39">
        <f t="shared" si="88"/>
        <v>0.70346751693901954</v>
      </c>
      <c r="EM10" s="40">
        <v>918</v>
      </c>
      <c r="EN10" s="41">
        <f t="shared" si="43"/>
        <v>0.35238811583301993</v>
      </c>
      <c r="EO10" s="41">
        <f t="shared" si="44"/>
        <v>0.36630312147423844</v>
      </c>
      <c r="EP10" s="41">
        <f t="shared" si="45"/>
        <v>0.36968785257615644</v>
      </c>
      <c r="EQ10" s="41">
        <f t="shared" si="46"/>
        <v>0.37044001504324936</v>
      </c>
      <c r="ER10" s="41">
        <f t="shared" si="47"/>
        <v>0.37796163971417829</v>
      </c>
      <c r="ES10" s="41">
        <f t="shared" si="48"/>
        <v>0.38999623918766452</v>
      </c>
      <c r="ET10" s="41">
        <f t="shared" si="49"/>
        <v>0.39300488905603609</v>
      </c>
      <c r="EU10" s="33">
        <f t="shared" si="50"/>
        <v>0.41849342367477083</v>
      </c>
      <c r="EV10" s="41">
        <f t="shared" si="51"/>
        <v>0.14930424971793907</v>
      </c>
      <c r="EW10" s="41">
        <f t="shared" si="52"/>
        <v>0.1666039864610756</v>
      </c>
      <c r="EX10" s="70">
        <v>31</v>
      </c>
      <c r="EY10" s="70">
        <v>30</v>
      </c>
      <c r="EZ10" s="71"/>
      <c r="FA10" s="41">
        <f t="shared" si="53"/>
        <v>0.24332455810455059</v>
      </c>
      <c r="FB10" s="41">
        <f t="shared" si="54"/>
        <v>0.26626551335088378</v>
      </c>
      <c r="FC10" s="41">
        <f t="shared" si="55"/>
        <v>0.27002632568634827</v>
      </c>
      <c r="FD10" s="41">
        <f t="shared" si="56"/>
        <v>0.2737871380218127</v>
      </c>
      <c r="FE10" s="41">
        <f t="shared" si="57"/>
        <v>0.27228281308762692</v>
      </c>
      <c r="FF10" s="44">
        <v>922</v>
      </c>
      <c r="FG10" s="44">
        <v>921</v>
      </c>
      <c r="FH10" s="44">
        <v>1033</v>
      </c>
      <c r="FI10" s="44">
        <v>1105</v>
      </c>
      <c r="FJ10" s="44">
        <v>1108</v>
      </c>
      <c r="FK10" s="44">
        <v>1108</v>
      </c>
      <c r="FL10" s="44">
        <v>1138</v>
      </c>
      <c r="FM10" s="44">
        <v>1188</v>
      </c>
      <c r="FN10" s="44">
        <v>1224</v>
      </c>
      <c r="FO10" s="44">
        <v>1224</v>
      </c>
      <c r="FP10" s="44">
        <v>1224</v>
      </c>
      <c r="FQ10" s="44">
        <v>1224</v>
      </c>
      <c r="FR10" s="45">
        <v>1224</v>
      </c>
      <c r="FS10" s="44">
        <v>1570</v>
      </c>
      <c r="FT10" s="33">
        <f t="shared" si="58"/>
        <v>0.36588282184137105</v>
      </c>
      <c r="FU10" s="46">
        <v>5500</v>
      </c>
      <c r="FV10" s="72">
        <v>798</v>
      </c>
      <c r="FW10" s="33">
        <f t="shared" si="59"/>
        <v>0.36747708250298922</v>
      </c>
      <c r="FX10" s="33">
        <f t="shared" si="60"/>
        <v>0.36707851733758468</v>
      </c>
      <c r="FY10" s="33">
        <f t="shared" si="61"/>
        <v>0.41171781586289358</v>
      </c>
      <c r="FZ10" s="33">
        <f t="shared" si="62"/>
        <v>0.44041450777202074</v>
      </c>
      <c r="GA10" s="33">
        <f t="shared" si="63"/>
        <v>0.44161020326823436</v>
      </c>
      <c r="GB10" s="33">
        <f t="shared" si="64"/>
        <v>0.44161020326823436</v>
      </c>
      <c r="GC10" s="33">
        <f t="shared" si="65"/>
        <v>0.45356715823037069</v>
      </c>
      <c r="GD10" s="33">
        <f t="shared" si="66"/>
        <v>0.47349541650059784</v>
      </c>
      <c r="GE10" s="33">
        <f t="shared" si="67"/>
        <v>0.48784376245516142</v>
      </c>
      <c r="GF10" s="33">
        <f t="shared" si="68"/>
        <v>0.48784376245516142</v>
      </c>
      <c r="GG10" s="33">
        <f t="shared" si="69"/>
        <v>0.48784376245516142</v>
      </c>
      <c r="GH10" s="33">
        <f t="shared" si="70"/>
        <v>0.48784376245516142</v>
      </c>
      <c r="GI10" s="33">
        <f t="shared" si="89"/>
        <v>0.48784376245516142</v>
      </c>
      <c r="GJ10" s="33">
        <f t="shared" si="90"/>
        <v>0.62574730968513348</v>
      </c>
      <c r="GK10" s="47">
        <f t="shared" si="91"/>
        <v>-0.17257871662016738</v>
      </c>
      <c r="GL10" s="47">
        <f t="shared" si="91"/>
        <v>-7.7720207253886064E-2</v>
      </c>
      <c r="GM10" s="73">
        <v>0</v>
      </c>
      <c r="GN10" s="73">
        <v>0</v>
      </c>
      <c r="GO10" s="73">
        <v>0</v>
      </c>
      <c r="GP10" s="73">
        <v>0</v>
      </c>
      <c r="GQ10" s="73">
        <v>0</v>
      </c>
      <c r="GR10" s="73">
        <v>0</v>
      </c>
      <c r="GS10" s="73">
        <v>0</v>
      </c>
      <c r="GT10" s="73">
        <v>0</v>
      </c>
      <c r="GU10" s="73">
        <v>0</v>
      </c>
      <c r="GV10" s="73">
        <v>0</v>
      </c>
      <c r="GW10" s="73">
        <v>0</v>
      </c>
      <c r="GX10" s="73">
        <v>0</v>
      </c>
      <c r="GY10" s="73">
        <v>0</v>
      </c>
      <c r="GZ10" s="49">
        <f>GW10/$HR$1</f>
        <v>0</v>
      </c>
      <c r="HA10" s="49">
        <f>GY10/$HR$1</f>
        <v>0</v>
      </c>
      <c r="HB10" s="56"/>
      <c r="HC10" s="74">
        <f>FV10/(AF10/100)</f>
        <v>30.011282437006393</v>
      </c>
      <c r="HD10" s="51"/>
      <c r="HE10" s="75"/>
      <c r="HF10" s="52"/>
      <c r="HG10" s="53"/>
      <c r="HH10" s="53"/>
      <c r="HI10" s="53"/>
      <c r="HJ10" s="75"/>
      <c r="HK10" s="53"/>
      <c r="HL10" s="53"/>
      <c r="HM10" s="53"/>
      <c r="HN10" s="54">
        <f t="shared" si="73"/>
        <v>31.415594246782739</v>
      </c>
      <c r="HO10" s="54">
        <f t="shared" si="74"/>
        <v>31.21474238435502</v>
      </c>
      <c r="HP10" s="48">
        <f t="shared" si="75"/>
        <v>0</v>
      </c>
    </row>
    <row r="11" spans="1:227" x14ac:dyDescent="0.25">
      <c r="A11" s="23" t="s">
        <v>223</v>
      </c>
      <c r="B11" s="24">
        <v>2</v>
      </c>
      <c r="C11" s="24">
        <v>17</v>
      </c>
      <c r="D11" s="24">
        <f t="shared" si="0"/>
        <v>1407</v>
      </c>
      <c r="E11" s="24">
        <v>96</v>
      </c>
      <c r="F11" s="24">
        <v>0</v>
      </c>
      <c r="G11" s="24">
        <v>30</v>
      </c>
      <c r="H11" s="24">
        <v>88</v>
      </c>
      <c r="I11" s="24">
        <v>463</v>
      </c>
      <c r="J11" s="24">
        <v>535</v>
      </c>
      <c r="K11" s="24">
        <v>0</v>
      </c>
      <c r="L11" s="24">
        <v>195</v>
      </c>
      <c r="M11" s="24">
        <v>0</v>
      </c>
      <c r="N11" s="24">
        <v>17</v>
      </c>
      <c r="O11" s="24">
        <v>19</v>
      </c>
      <c r="P11" s="24">
        <v>19</v>
      </c>
      <c r="Q11" s="24">
        <v>19</v>
      </c>
      <c r="R11" s="24">
        <f t="shared" si="1"/>
        <v>0</v>
      </c>
      <c r="S11" s="25">
        <v>2192</v>
      </c>
      <c r="T11" s="26">
        <v>59</v>
      </c>
      <c r="U11" s="26">
        <v>61</v>
      </c>
      <c r="V11" s="26">
        <v>279</v>
      </c>
      <c r="W11" s="26">
        <f t="shared" si="2"/>
        <v>2</v>
      </c>
      <c r="X11" s="26">
        <v>775</v>
      </c>
      <c r="Y11" s="25">
        <v>2214</v>
      </c>
      <c r="Z11" s="26">
        <v>1214</v>
      </c>
      <c r="AA11" s="26">
        <v>1381</v>
      </c>
      <c r="AB11" s="26">
        <v>1381</v>
      </c>
      <c r="AC11" s="26">
        <f t="shared" si="3"/>
        <v>0</v>
      </c>
      <c r="AD11" s="27">
        <f t="shared" si="4"/>
        <v>0</v>
      </c>
      <c r="AE11" s="28">
        <v>840</v>
      </c>
      <c r="AF11" s="29">
        <f>[1]Лист1!B12</f>
        <v>2214</v>
      </c>
      <c r="AG11" s="29">
        <v>1464</v>
      </c>
      <c r="AH11" s="60">
        <v>2085</v>
      </c>
      <c r="AI11" s="30">
        <v>1451</v>
      </c>
      <c r="AJ11" s="30">
        <v>1457</v>
      </c>
      <c r="AK11" s="31">
        <f t="shared" si="5"/>
        <v>66.46897810218978</v>
      </c>
      <c r="AL11" s="31">
        <f t="shared" si="6"/>
        <v>65.808491418247513</v>
      </c>
      <c r="AM11" s="32">
        <v>1465</v>
      </c>
      <c r="AN11" s="32">
        <v>1468</v>
      </c>
      <c r="AO11" s="32">
        <v>1472</v>
      </c>
      <c r="AP11" s="32">
        <v>1489</v>
      </c>
      <c r="AQ11" s="32">
        <v>1603</v>
      </c>
      <c r="AR11" s="32">
        <v>1603</v>
      </c>
      <c r="AS11" s="32">
        <v>1635</v>
      </c>
      <c r="AT11" s="32">
        <v>1649</v>
      </c>
      <c r="AU11" s="32">
        <v>1650</v>
      </c>
      <c r="AV11" s="32">
        <v>1642</v>
      </c>
      <c r="AW11" s="32">
        <v>1644</v>
      </c>
      <c r="AX11" s="32">
        <v>1644</v>
      </c>
      <c r="AY11" s="32">
        <v>1644</v>
      </c>
      <c r="AZ11" s="32">
        <v>1643</v>
      </c>
      <c r="BA11" s="32">
        <v>1644</v>
      </c>
      <c r="BB11" s="32">
        <v>1645</v>
      </c>
      <c r="BC11" s="32">
        <v>1645</v>
      </c>
      <c r="BD11" s="32">
        <v>1645</v>
      </c>
      <c r="BE11" s="32">
        <v>1645</v>
      </c>
      <c r="BF11" s="32">
        <v>1646</v>
      </c>
      <c r="BG11" s="33">
        <f t="shared" si="7"/>
        <v>0.78417266187050361</v>
      </c>
      <c r="BH11" s="34"/>
      <c r="BI11" s="34"/>
      <c r="BJ11" s="34"/>
      <c r="BK11" s="33">
        <f t="shared" si="8"/>
        <v>0.79088729016786574</v>
      </c>
      <c r="BL11" s="33">
        <f t="shared" si="9"/>
        <v>0.79136690647482011</v>
      </c>
      <c r="BM11" s="33">
        <f t="shared" si="10"/>
        <v>0.78752997601918462</v>
      </c>
      <c r="BN11" s="33">
        <f t="shared" si="11"/>
        <v>0.78848920863309357</v>
      </c>
      <c r="BO11" s="33">
        <f t="shared" si="12"/>
        <v>0.78848920863309357</v>
      </c>
      <c r="BP11" s="33">
        <f t="shared" si="13"/>
        <v>0.78848920863309357</v>
      </c>
      <c r="BQ11" s="33">
        <f t="shared" si="14"/>
        <v>0.7880095923261391</v>
      </c>
      <c r="BR11" s="33">
        <f t="shared" si="15"/>
        <v>0.78848920863309357</v>
      </c>
      <c r="BS11" s="33">
        <f t="shared" si="16"/>
        <v>0.78896882494004794</v>
      </c>
      <c r="BT11" s="33">
        <f t="shared" si="76"/>
        <v>0.78896882494004794</v>
      </c>
      <c r="BU11" s="33">
        <f t="shared" si="77"/>
        <v>0.78896882494004794</v>
      </c>
      <c r="BV11" s="33">
        <f t="shared" si="78"/>
        <v>0.78896882494004794</v>
      </c>
      <c r="BW11" s="33">
        <f t="shared" si="79"/>
        <v>0.78944844124700242</v>
      </c>
      <c r="BX11" s="67">
        <v>6110</v>
      </c>
      <c r="BY11" s="67">
        <v>53</v>
      </c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3"/>
      <c r="CO11" s="37"/>
      <c r="CP11" s="37"/>
      <c r="CQ11" s="37"/>
      <c r="CR11" s="37"/>
      <c r="CS11" s="37"/>
      <c r="CT11" s="37"/>
      <c r="CU11" s="37"/>
      <c r="CV11" s="37"/>
      <c r="CW11" s="37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8">
        <f t="shared" si="28"/>
        <v>1635</v>
      </c>
      <c r="DL11" s="38">
        <f t="shared" si="28"/>
        <v>1649</v>
      </c>
      <c r="DM11" s="38">
        <f t="shared" si="28"/>
        <v>1650</v>
      </c>
      <c r="DN11" s="38">
        <f t="shared" si="28"/>
        <v>1642</v>
      </c>
      <c r="DO11" s="38">
        <f t="shared" si="29"/>
        <v>1644</v>
      </c>
      <c r="DP11" s="38">
        <f t="shared" si="30"/>
        <v>1644</v>
      </c>
      <c r="DQ11" s="38">
        <f t="shared" si="30"/>
        <v>1644</v>
      </c>
      <c r="DR11" s="38">
        <f t="shared" si="31"/>
        <v>1643</v>
      </c>
      <c r="DS11" s="38">
        <f t="shared" si="32"/>
        <v>1644</v>
      </c>
      <c r="DT11" s="38">
        <f t="shared" si="83"/>
        <v>1645</v>
      </c>
      <c r="DU11" s="38">
        <f t="shared" si="83"/>
        <v>1645</v>
      </c>
      <c r="DV11" s="38">
        <f t="shared" si="84"/>
        <v>1645</v>
      </c>
      <c r="DW11" s="38">
        <f t="shared" si="84"/>
        <v>1645</v>
      </c>
      <c r="DX11" s="38">
        <f t="shared" si="84"/>
        <v>1646</v>
      </c>
      <c r="DY11" s="39">
        <f t="shared" si="33"/>
        <v>0.78417266187050361</v>
      </c>
      <c r="DZ11" s="39">
        <f t="shared" si="34"/>
        <v>0.79088729016786574</v>
      </c>
      <c r="EA11" s="39">
        <f t="shared" si="35"/>
        <v>0.79136690647482011</v>
      </c>
      <c r="EB11" s="39">
        <f t="shared" si="36"/>
        <v>0.78752997601918462</v>
      </c>
      <c r="EC11" s="39">
        <f t="shared" si="37"/>
        <v>0.78848920863309357</v>
      </c>
      <c r="ED11" s="39">
        <f t="shared" si="38"/>
        <v>0.78848920863309357</v>
      </c>
      <c r="EE11" s="39">
        <f t="shared" si="39"/>
        <v>0.78848920863309357</v>
      </c>
      <c r="EF11" s="39">
        <f t="shared" si="40"/>
        <v>0.7880095923261391</v>
      </c>
      <c r="EG11" s="39">
        <f t="shared" si="41"/>
        <v>0.78848920863309357</v>
      </c>
      <c r="EH11" s="39">
        <f t="shared" si="42"/>
        <v>0.78896882494004794</v>
      </c>
      <c r="EI11" s="39">
        <f t="shared" si="85"/>
        <v>0.78896882494004794</v>
      </c>
      <c r="EJ11" s="39">
        <f t="shared" si="86"/>
        <v>0.78896882494004794</v>
      </c>
      <c r="EK11" s="39">
        <f t="shared" si="87"/>
        <v>0.78896882494004794</v>
      </c>
      <c r="EL11" s="39">
        <f t="shared" si="88"/>
        <v>0.78944844124700242</v>
      </c>
      <c r="EM11" s="40">
        <v>1205</v>
      </c>
      <c r="EN11" s="41">
        <f t="shared" si="43"/>
        <v>0.65537488708220415</v>
      </c>
      <c r="EO11" s="41">
        <f t="shared" si="44"/>
        <v>0.65808491418247517</v>
      </c>
      <c r="EP11" s="41">
        <f t="shared" si="45"/>
        <v>0.66169828364950312</v>
      </c>
      <c r="EQ11" s="41">
        <f t="shared" si="46"/>
        <v>0.66305329719963868</v>
      </c>
      <c r="ER11" s="41">
        <f t="shared" si="47"/>
        <v>0.66485998193315266</v>
      </c>
      <c r="ES11" s="41">
        <f t="shared" si="48"/>
        <v>0.67253839205058719</v>
      </c>
      <c r="ET11" s="41">
        <f t="shared" si="49"/>
        <v>0.72402890695573618</v>
      </c>
      <c r="EU11" s="33">
        <f t="shared" si="50"/>
        <v>0.76882494004796165</v>
      </c>
      <c r="EV11" s="41">
        <f t="shared" si="51"/>
        <v>0</v>
      </c>
      <c r="EW11" s="41">
        <f t="shared" si="52"/>
        <v>0</v>
      </c>
      <c r="EX11" s="42"/>
      <c r="EY11" s="42"/>
      <c r="EZ11" s="43"/>
      <c r="FA11" s="41">
        <f t="shared" si="53"/>
        <v>0</v>
      </c>
      <c r="FB11" s="41">
        <f t="shared" si="54"/>
        <v>0</v>
      </c>
      <c r="FC11" s="41">
        <f t="shared" si="55"/>
        <v>0</v>
      </c>
      <c r="FD11" s="41">
        <f t="shared" si="56"/>
        <v>0</v>
      </c>
      <c r="FE11" s="41">
        <f t="shared" si="57"/>
        <v>0</v>
      </c>
      <c r="FF11" s="44">
        <v>1204</v>
      </c>
      <c r="FG11" s="44">
        <v>1203</v>
      </c>
      <c r="FH11" s="44">
        <v>1291</v>
      </c>
      <c r="FI11" s="44">
        <v>1295</v>
      </c>
      <c r="FJ11" s="44">
        <v>1295</v>
      </c>
      <c r="FK11" s="44">
        <v>1296</v>
      </c>
      <c r="FL11" s="44">
        <v>1296</v>
      </c>
      <c r="FM11" s="44">
        <v>1305</v>
      </c>
      <c r="FN11" s="44">
        <v>1305</v>
      </c>
      <c r="FO11" s="44">
        <v>1319</v>
      </c>
      <c r="FP11" s="44">
        <v>1318</v>
      </c>
      <c r="FQ11" s="44">
        <v>1318</v>
      </c>
      <c r="FR11" s="45">
        <v>1311</v>
      </c>
      <c r="FS11" s="44">
        <v>1328</v>
      </c>
      <c r="FT11" s="33">
        <f t="shared" si="58"/>
        <v>0.57793764988009588</v>
      </c>
      <c r="FU11" s="46"/>
      <c r="FV11" s="46"/>
      <c r="FW11" s="33">
        <f t="shared" si="59"/>
        <v>0.57745803357314152</v>
      </c>
      <c r="FX11" s="33">
        <f t="shared" si="60"/>
        <v>0.57697841726618704</v>
      </c>
      <c r="FY11" s="33">
        <f t="shared" si="61"/>
        <v>0.61918465227817743</v>
      </c>
      <c r="FZ11" s="33">
        <f t="shared" si="62"/>
        <v>0.62110311750599523</v>
      </c>
      <c r="GA11" s="33">
        <f t="shared" si="63"/>
        <v>0.62110311750599523</v>
      </c>
      <c r="GB11" s="33">
        <f t="shared" si="64"/>
        <v>0.62158273381294959</v>
      </c>
      <c r="GC11" s="33">
        <f t="shared" si="65"/>
        <v>0.62158273381294959</v>
      </c>
      <c r="GD11" s="33">
        <f t="shared" si="66"/>
        <v>0.62589928057553956</v>
      </c>
      <c r="GE11" s="33">
        <f t="shared" si="67"/>
        <v>0.62589928057553956</v>
      </c>
      <c r="GF11" s="33">
        <f t="shared" si="68"/>
        <v>0.6326139088729017</v>
      </c>
      <c r="GG11" s="33">
        <f t="shared" si="69"/>
        <v>0.63213429256594722</v>
      </c>
      <c r="GH11" s="33">
        <f t="shared" si="70"/>
        <v>0.63213429256594722</v>
      </c>
      <c r="GI11" s="33">
        <f t="shared" si="89"/>
        <v>0.62877697841726621</v>
      </c>
      <c r="GJ11" s="33">
        <f t="shared" si="90"/>
        <v>0.63693045563549155</v>
      </c>
      <c r="GK11" s="47">
        <f t="shared" si="91"/>
        <v>-0.16019184652278173</v>
      </c>
      <c r="GL11" s="47">
        <f t="shared" si="91"/>
        <v>-0.15251798561151086</v>
      </c>
      <c r="GM11" s="48"/>
      <c r="GN11" s="48"/>
      <c r="GO11" s="48"/>
      <c r="GP11" s="68">
        <v>1</v>
      </c>
      <c r="GQ11" s="68">
        <v>6</v>
      </c>
      <c r="GR11" s="68">
        <v>6</v>
      </c>
      <c r="GS11" s="68">
        <v>6</v>
      </c>
      <c r="GT11" s="68">
        <v>6</v>
      </c>
      <c r="GU11" s="68">
        <v>7</v>
      </c>
      <c r="GV11" s="68">
        <v>7</v>
      </c>
      <c r="GW11" s="68">
        <v>7</v>
      </c>
      <c r="GX11" s="68">
        <v>8</v>
      </c>
      <c r="GY11" s="68">
        <v>9</v>
      </c>
      <c r="GZ11" s="69">
        <f>GW11/$HS$1</f>
        <v>0.4375</v>
      </c>
      <c r="HA11" s="69">
        <f>GY11/$HS$1</f>
        <v>0.5625</v>
      </c>
      <c r="HB11" s="56"/>
      <c r="HC11" s="50"/>
      <c r="HD11" s="51"/>
      <c r="HE11" s="52"/>
      <c r="HF11" s="52"/>
      <c r="HG11" s="53"/>
      <c r="HH11" s="53"/>
      <c r="HI11" s="53"/>
      <c r="HJ11" s="52"/>
      <c r="HK11" s="53"/>
      <c r="HL11" s="53"/>
      <c r="HM11" s="53"/>
      <c r="HN11" s="54">
        <f t="shared" si="73"/>
        <v>63.001824817518241</v>
      </c>
      <c r="HO11" s="54">
        <f t="shared" si="74"/>
        <v>62.375790424570908</v>
      </c>
      <c r="HP11" s="48">
        <f t="shared" si="75"/>
        <v>0</v>
      </c>
    </row>
    <row r="12" spans="1:227" x14ac:dyDescent="0.25">
      <c r="A12" s="23" t="s">
        <v>224</v>
      </c>
      <c r="B12" s="24">
        <v>4</v>
      </c>
      <c r="C12" s="24">
        <v>23</v>
      </c>
      <c r="D12" s="24">
        <f t="shared" si="0"/>
        <v>3163</v>
      </c>
      <c r="E12" s="24">
        <v>250</v>
      </c>
      <c r="F12" s="24">
        <v>39</v>
      </c>
      <c r="G12" s="24">
        <v>0</v>
      </c>
      <c r="H12" s="24">
        <v>276</v>
      </c>
      <c r="I12" s="24">
        <v>1195</v>
      </c>
      <c r="J12" s="24">
        <v>887</v>
      </c>
      <c r="K12" s="24">
        <v>0</v>
      </c>
      <c r="L12" s="24">
        <v>516</v>
      </c>
      <c r="M12" s="24">
        <v>0</v>
      </c>
      <c r="N12" s="24">
        <v>46</v>
      </c>
      <c r="O12" s="24">
        <v>47</v>
      </c>
      <c r="P12" s="24">
        <v>48</v>
      </c>
      <c r="Q12" s="24">
        <v>48</v>
      </c>
      <c r="R12" s="24">
        <f t="shared" si="1"/>
        <v>0</v>
      </c>
      <c r="S12" s="25">
        <v>9758</v>
      </c>
      <c r="T12" s="26">
        <v>1874</v>
      </c>
      <c r="U12" s="26">
        <v>1878</v>
      </c>
      <c r="V12" s="26">
        <v>1951</v>
      </c>
      <c r="W12" s="26">
        <f t="shared" si="2"/>
        <v>4</v>
      </c>
      <c r="X12" s="26">
        <v>3638</v>
      </c>
      <c r="Y12" s="25">
        <v>10134</v>
      </c>
      <c r="Z12" s="26">
        <v>4568</v>
      </c>
      <c r="AA12" s="26">
        <v>4976</v>
      </c>
      <c r="AB12" s="26">
        <v>4937</v>
      </c>
      <c r="AC12" s="26">
        <f t="shared" si="3"/>
        <v>-39</v>
      </c>
      <c r="AD12" s="27">
        <f t="shared" si="4"/>
        <v>-0.7837620578778135</v>
      </c>
      <c r="AE12" s="28">
        <v>685</v>
      </c>
      <c r="AF12" s="29">
        <v>10137</v>
      </c>
      <c r="AG12" s="73">
        <v>7603</v>
      </c>
      <c r="AH12" s="73">
        <v>10343</v>
      </c>
      <c r="AI12" s="30">
        <v>7007</v>
      </c>
      <c r="AJ12" s="30">
        <v>7012</v>
      </c>
      <c r="AK12" s="31">
        <f t="shared" si="5"/>
        <v>71.858987497437994</v>
      </c>
      <c r="AL12" s="31">
        <f t="shared" si="6"/>
        <v>69.192816262088016</v>
      </c>
      <c r="AM12" s="32">
        <v>7068</v>
      </c>
      <c r="AN12" s="32">
        <v>7256</v>
      </c>
      <c r="AO12" s="32">
        <v>7561</v>
      </c>
      <c r="AP12" s="32">
        <v>7611</v>
      </c>
      <c r="AQ12" s="32">
        <v>7776</v>
      </c>
      <c r="AR12" s="32">
        <v>7795</v>
      </c>
      <c r="AS12" s="32">
        <v>7747</v>
      </c>
      <c r="AT12" s="32">
        <v>7736</v>
      </c>
      <c r="AU12" s="32">
        <v>7722</v>
      </c>
      <c r="AV12" s="32">
        <v>7703</v>
      </c>
      <c r="AW12" s="32">
        <v>7699</v>
      </c>
      <c r="AX12" s="32">
        <v>7714</v>
      </c>
      <c r="AY12" s="32">
        <v>7733</v>
      </c>
      <c r="AZ12" s="32">
        <v>7735</v>
      </c>
      <c r="BA12" s="32">
        <v>7740</v>
      </c>
      <c r="BB12" s="32">
        <v>7745</v>
      </c>
      <c r="BC12" s="32">
        <v>7745</v>
      </c>
      <c r="BD12" s="32">
        <v>7748</v>
      </c>
      <c r="BE12" s="32">
        <v>7752</v>
      </c>
      <c r="BF12" s="32">
        <v>7762</v>
      </c>
      <c r="BG12" s="33">
        <f t="shared" si="7"/>
        <v>0.74900899158851397</v>
      </c>
      <c r="BH12" s="34">
        <v>4</v>
      </c>
      <c r="BI12" s="34">
        <v>64</v>
      </c>
      <c r="BJ12" s="34">
        <v>152</v>
      </c>
      <c r="BK12" s="33">
        <f t="shared" si="8"/>
        <v>0.74794547036643144</v>
      </c>
      <c r="BL12" s="33">
        <f t="shared" si="9"/>
        <v>0.74659189790196268</v>
      </c>
      <c r="BM12" s="33">
        <f t="shared" si="10"/>
        <v>0.74475490670018374</v>
      </c>
      <c r="BN12" s="33">
        <f t="shared" si="11"/>
        <v>0.74436817171033554</v>
      </c>
      <c r="BO12" s="33">
        <f t="shared" si="12"/>
        <v>0.74581842792226627</v>
      </c>
      <c r="BP12" s="33">
        <f t="shared" si="13"/>
        <v>0.74765541912404521</v>
      </c>
      <c r="BQ12" s="33">
        <f t="shared" si="14"/>
        <v>0.74784878661896936</v>
      </c>
      <c r="BR12" s="33">
        <f t="shared" si="15"/>
        <v>0.74833220535627964</v>
      </c>
      <c r="BS12" s="33">
        <f t="shared" si="16"/>
        <v>0.74881562409358982</v>
      </c>
      <c r="BT12" s="33">
        <f t="shared" si="76"/>
        <v>0.74881562409358982</v>
      </c>
      <c r="BU12" s="33">
        <f t="shared" si="77"/>
        <v>0.74910567533597605</v>
      </c>
      <c r="BV12" s="33">
        <f t="shared" si="78"/>
        <v>0.74949241032582425</v>
      </c>
      <c r="BW12" s="33">
        <f t="shared" si="79"/>
        <v>0.75045924780044471</v>
      </c>
      <c r="BX12" s="35">
        <v>7470</v>
      </c>
      <c r="BY12" s="35">
        <v>154</v>
      </c>
      <c r="BZ12" s="36">
        <v>78</v>
      </c>
      <c r="CA12" s="36">
        <v>94</v>
      </c>
      <c r="CB12" s="36">
        <v>117</v>
      </c>
      <c r="CC12" s="36">
        <v>137</v>
      </c>
      <c r="CD12" s="36">
        <v>152</v>
      </c>
      <c r="CE12" s="36">
        <v>152</v>
      </c>
      <c r="CF12" s="36">
        <v>152</v>
      </c>
      <c r="CG12" s="36">
        <v>152</v>
      </c>
      <c r="CH12" s="36">
        <v>152</v>
      </c>
      <c r="CI12" s="36">
        <v>152</v>
      </c>
      <c r="CJ12" s="36">
        <v>152</v>
      </c>
      <c r="CK12" s="36">
        <v>152</v>
      </c>
      <c r="CL12" s="36">
        <v>152</v>
      </c>
      <c r="CM12" s="36">
        <v>152</v>
      </c>
      <c r="CN12" s="33">
        <f>BZ12/AH12</f>
        <v>7.5413323020400271E-3</v>
      </c>
      <c r="CO12" s="37">
        <v>2679</v>
      </c>
      <c r="CP12" s="37">
        <v>2713</v>
      </c>
      <c r="CQ12" s="37">
        <v>2935</v>
      </c>
      <c r="CR12" s="37">
        <v>2978</v>
      </c>
      <c r="CS12" s="37">
        <v>2982</v>
      </c>
      <c r="CT12" s="37">
        <v>2989</v>
      </c>
      <c r="CU12" s="37">
        <v>3035</v>
      </c>
      <c r="CV12" s="37">
        <v>3035</v>
      </c>
      <c r="CW12" s="37">
        <v>3060</v>
      </c>
      <c r="CX12" s="33">
        <f>CA12/AH12</f>
        <v>9.0882722614328525E-3</v>
      </c>
      <c r="CY12" s="33">
        <f>CB12/AH12</f>
        <v>1.1311998453060041E-2</v>
      </c>
      <c r="CZ12" s="33">
        <f>CC12/AH12</f>
        <v>1.3245673402301074E-2</v>
      </c>
      <c r="DA12" s="33">
        <f>CD12/AH12</f>
        <v>1.4695929614231848E-2</v>
      </c>
      <c r="DB12" s="33">
        <f>CE12/AH12</f>
        <v>1.4695929614231848E-2</v>
      </c>
      <c r="DC12" s="33">
        <f>CF12/AH12</f>
        <v>1.4695929614231848E-2</v>
      </c>
      <c r="DD12" s="33">
        <f>CG12/AH12</f>
        <v>1.4695929614231848E-2</v>
      </c>
      <c r="DE12" s="33">
        <f>CH12/AH12</f>
        <v>1.4695929614231848E-2</v>
      </c>
      <c r="DF12" s="33">
        <f>CI12/AH12</f>
        <v>1.4695929614231848E-2</v>
      </c>
      <c r="DG12" s="33">
        <f>CJ12/AH12</f>
        <v>1.4695929614231848E-2</v>
      </c>
      <c r="DH12" s="33">
        <f t="shared" si="80"/>
        <v>1.4695929614231848E-2</v>
      </c>
      <c r="DI12" s="33">
        <f t="shared" si="81"/>
        <v>1.4695929614231848E-2</v>
      </c>
      <c r="DJ12" s="33">
        <f t="shared" si="82"/>
        <v>1.4695929614231848E-2</v>
      </c>
      <c r="DK12" s="38">
        <f t="shared" si="28"/>
        <v>7825</v>
      </c>
      <c r="DL12" s="38">
        <f t="shared" si="28"/>
        <v>7830</v>
      </c>
      <c r="DM12" s="38">
        <f t="shared" si="28"/>
        <v>7839</v>
      </c>
      <c r="DN12" s="38">
        <f t="shared" si="28"/>
        <v>7840</v>
      </c>
      <c r="DO12" s="38">
        <f t="shared" si="29"/>
        <v>7851</v>
      </c>
      <c r="DP12" s="38">
        <f t="shared" si="30"/>
        <v>7866</v>
      </c>
      <c r="DQ12" s="38">
        <f t="shared" si="30"/>
        <v>7885</v>
      </c>
      <c r="DR12" s="38">
        <f t="shared" si="31"/>
        <v>7887</v>
      </c>
      <c r="DS12" s="38">
        <f t="shared" si="32"/>
        <v>7892</v>
      </c>
      <c r="DT12" s="38">
        <f t="shared" si="83"/>
        <v>7897</v>
      </c>
      <c r="DU12" s="38">
        <f t="shared" si="83"/>
        <v>7897</v>
      </c>
      <c r="DV12" s="38">
        <f t="shared" si="84"/>
        <v>7900</v>
      </c>
      <c r="DW12" s="38">
        <f t="shared" si="84"/>
        <v>7904</v>
      </c>
      <c r="DX12" s="38">
        <f t="shared" si="84"/>
        <v>7914</v>
      </c>
      <c r="DY12" s="39">
        <f t="shared" si="33"/>
        <v>0.75655032389055399</v>
      </c>
      <c r="DZ12" s="39">
        <f t="shared" si="34"/>
        <v>0.75703374262786427</v>
      </c>
      <c r="EA12" s="39">
        <f t="shared" si="35"/>
        <v>0.75790389635502275</v>
      </c>
      <c r="EB12" s="39">
        <f t="shared" si="36"/>
        <v>0.75800058010248472</v>
      </c>
      <c r="EC12" s="39">
        <f t="shared" si="37"/>
        <v>0.75906410132456736</v>
      </c>
      <c r="ED12" s="39">
        <f t="shared" si="38"/>
        <v>0.7605143575364981</v>
      </c>
      <c r="EE12" s="39">
        <f t="shared" si="39"/>
        <v>0.76235134873827715</v>
      </c>
      <c r="EF12" s="39">
        <f t="shared" si="40"/>
        <v>0.76254471623320119</v>
      </c>
      <c r="EG12" s="39">
        <f t="shared" si="41"/>
        <v>0.76302813497051147</v>
      </c>
      <c r="EH12" s="39">
        <f t="shared" si="42"/>
        <v>0.76351155370782176</v>
      </c>
      <c r="EI12" s="39">
        <f t="shared" si="85"/>
        <v>0.76351155370782176</v>
      </c>
      <c r="EJ12" s="39">
        <f t="shared" si="86"/>
        <v>0.76380160495020788</v>
      </c>
      <c r="EK12" s="39">
        <f t="shared" si="87"/>
        <v>0.76418833994005608</v>
      </c>
      <c r="EL12" s="39">
        <f t="shared" si="88"/>
        <v>0.76515517741467665</v>
      </c>
      <c r="EM12" s="40">
        <v>3077</v>
      </c>
      <c r="EN12" s="41">
        <f t="shared" si="43"/>
        <v>0.69162474104764726</v>
      </c>
      <c r="EO12" s="41">
        <f t="shared" si="44"/>
        <v>0.69803689454473705</v>
      </c>
      <c r="EP12" s="41">
        <f t="shared" si="45"/>
        <v>0.71224228075367468</v>
      </c>
      <c r="EQ12" s="41">
        <f t="shared" si="46"/>
        <v>0.7307882016375653</v>
      </c>
      <c r="ER12" s="41">
        <f t="shared" si="47"/>
        <v>0.76087599881621781</v>
      </c>
      <c r="ES12" s="41">
        <f t="shared" si="48"/>
        <v>0.76580842458320997</v>
      </c>
      <c r="ET12" s="41">
        <f t="shared" si="49"/>
        <v>0.76709085528262799</v>
      </c>
      <c r="EU12" s="33">
        <f t="shared" si="50"/>
        <v>0.75364981146669241</v>
      </c>
      <c r="EV12" s="41">
        <f t="shared" si="51"/>
        <v>0.26427937259544243</v>
      </c>
      <c r="EW12" s="41">
        <f t="shared" si="52"/>
        <v>0.26763342211699714</v>
      </c>
      <c r="EX12" s="70">
        <v>10</v>
      </c>
      <c r="EY12" s="70">
        <v>10</v>
      </c>
      <c r="EZ12" s="71">
        <v>80</v>
      </c>
      <c r="FA12" s="41">
        <f t="shared" si="53"/>
        <v>0.29377527868205583</v>
      </c>
      <c r="FB12" s="41">
        <f t="shared" si="54"/>
        <v>0.29416987274341522</v>
      </c>
      <c r="FC12" s="41">
        <f t="shared" si="55"/>
        <v>0.29486041235079413</v>
      </c>
      <c r="FD12" s="41">
        <f t="shared" si="56"/>
        <v>0.29939824405642695</v>
      </c>
      <c r="FE12" s="41">
        <f t="shared" si="57"/>
        <v>0.29939824405642695</v>
      </c>
      <c r="FF12" s="44">
        <v>3102</v>
      </c>
      <c r="FG12" s="44">
        <v>3176</v>
      </c>
      <c r="FH12" s="44">
        <v>3241</v>
      </c>
      <c r="FI12" s="44">
        <v>3339</v>
      </c>
      <c r="FJ12" s="44">
        <v>3334</v>
      </c>
      <c r="FK12" s="44">
        <v>3506</v>
      </c>
      <c r="FL12" s="44">
        <v>3810</v>
      </c>
      <c r="FM12" s="44">
        <v>4676</v>
      </c>
      <c r="FN12" s="44">
        <v>5200</v>
      </c>
      <c r="FO12" s="44">
        <v>5252</v>
      </c>
      <c r="FP12" s="44">
        <v>5253</v>
      </c>
      <c r="FQ12" s="44">
        <v>5252</v>
      </c>
      <c r="FR12" s="45">
        <v>5249</v>
      </c>
      <c r="FS12" s="44">
        <v>4199</v>
      </c>
      <c r="FT12" s="33">
        <f t="shared" si="58"/>
        <v>0.29749589094073287</v>
      </c>
      <c r="FU12" s="46">
        <v>3400</v>
      </c>
      <c r="FV12" s="72">
        <v>154</v>
      </c>
      <c r="FW12" s="33">
        <f t="shared" si="59"/>
        <v>0.29991298462728416</v>
      </c>
      <c r="FX12" s="33">
        <f t="shared" si="60"/>
        <v>0.30706758193947598</v>
      </c>
      <c r="FY12" s="33">
        <f t="shared" si="61"/>
        <v>0.3133520255245093</v>
      </c>
      <c r="FZ12" s="33">
        <f t="shared" si="62"/>
        <v>0.32282703277579039</v>
      </c>
      <c r="GA12" s="33">
        <f t="shared" si="63"/>
        <v>0.32234361403848011</v>
      </c>
      <c r="GB12" s="33">
        <f t="shared" si="64"/>
        <v>0.33897321860195301</v>
      </c>
      <c r="GC12" s="33">
        <f t="shared" si="65"/>
        <v>0.36836507783041672</v>
      </c>
      <c r="GD12" s="33">
        <f t="shared" si="66"/>
        <v>0.45209320313255341</v>
      </c>
      <c r="GE12" s="33">
        <f t="shared" si="67"/>
        <v>0.50275548680266846</v>
      </c>
      <c r="GF12" s="33">
        <f t="shared" si="68"/>
        <v>0.5077830416706951</v>
      </c>
      <c r="GG12" s="33">
        <f t="shared" si="69"/>
        <v>0.50787972541815718</v>
      </c>
      <c r="GH12" s="33">
        <f t="shared" si="70"/>
        <v>0.5077830416706951</v>
      </c>
      <c r="GI12" s="33">
        <f t="shared" si="89"/>
        <v>0.50749299042830898</v>
      </c>
      <c r="GJ12" s="33">
        <f t="shared" si="90"/>
        <v>0.40597505559315478</v>
      </c>
      <c r="GK12" s="47">
        <f t="shared" si="91"/>
        <v>-0.25669534951174711</v>
      </c>
      <c r="GL12" s="47">
        <f t="shared" si="91"/>
        <v>-0.35918012182152187</v>
      </c>
      <c r="GM12" s="73">
        <v>7</v>
      </c>
      <c r="GN12" s="73">
        <v>7</v>
      </c>
      <c r="GO12" s="73">
        <v>8</v>
      </c>
      <c r="GP12" s="73">
        <v>8</v>
      </c>
      <c r="GQ12" s="73">
        <v>9</v>
      </c>
      <c r="GR12" s="73">
        <v>9</v>
      </c>
      <c r="GS12" s="73">
        <v>9</v>
      </c>
      <c r="GT12" s="73">
        <v>10</v>
      </c>
      <c r="GU12" s="73">
        <v>10</v>
      </c>
      <c r="GV12" s="73">
        <v>10</v>
      </c>
      <c r="GW12" s="73">
        <v>10</v>
      </c>
      <c r="GX12" s="73">
        <v>10</v>
      </c>
      <c r="GY12" s="73">
        <v>10</v>
      </c>
      <c r="GZ12" s="49">
        <f>GW12/$HR$1</f>
        <v>1</v>
      </c>
      <c r="HA12" s="49">
        <f>GY12/$HR$1</f>
        <v>1</v>
      </c>
      <c r="HB12" s="56">
        <f>BJ12/(FV12/100)</f>
        <v>98.701298701298697</v>
      </c>
      <c r="HC12" s="50">
        <f>FV12/(AF12/100)</f>
        <v>1.5191871362335996</v>
      </c>
      <c r="HD12" s="51">
        <f>BJ12/(AF12/100)</f>
        <v>1.4994574331656307</v>
      </c>
      <c r="HE12" s="52">
        <f>FU12*FV12</f>
        <v>523600</v>
      </c>
      <c r="HF12" s="52">
        <f>FU12*BJ12</f>
        <v>516800</v>
      </c>
      <c r="HG12" s="53">
        <v>503424</v>
      </c>
      <c r="HH12" s="53">
        <v>510048</v>
      </c>
      <c r="HI12" s="53">
        <f>HF12-HG12</f>
        <v>13376</v>
      </c>
      <c r="HJ12" s="52">
        <v>13552</v>
      </c>
      <c r="HK12" s="53">
        <f>HE12-HG12</f>
        <v>20176</v>
      </c>
      <c r="HL12" s="53">
        <v>154</v>
      </c>
      <c r="HM12" s="53">
        <v>152</v>
      </c>
      <c r="HN12" s="54">
        <f t="shared" si="73"/>
        <v>50.594384095101454</v>
      </c>
      <c r="HO12" s="54">
        <f t="shared" si="74"/>
        <v>48.717189658575094</v>
      </c>
      <c r="HP12" s="48">
        <f t="shared" si="75"/>
        <v>0.63135049817500244</v>
      </c>
    </row>
    <row r="13" spans="1:227" x14ac:dyDescent="0.25">
      <c r="A13" s="23" t="s">
        <v>225</v>
      </c>
      <c r="B13" s="24" t="s">
        <v>226</v>
      </c>
      <c r="C13" s="24">
        <v>9</v>
      </c>
      <c r="D13" s="24">
        <f t="shared" si="0"/>
        <v>3709</v>
      </c>
      <c r="E13" s="24">
        <v>100</v>
      </c>
      <c r="F13" s="24">
        <v>210</v>
      </c>
      <c r="G13" s="24">
        <v>73</v>
      </c>
      <c r="H13" s="24">
        <v>286</v>
      </c>
      <c r="I13" s="24">
        <v>1178</v>
      </c>
      <c r="J13" s="24">
        <v>484</v>
      </c>
      <c r="K13" s="24">
        <v>0</v>
      </c>
      <c r="L13" s="24">
        <v>200</v>
      </c>
      <c r="M13" s="24">
        <v>1178</v>
      </c>
      <c r="N13" s="24">
        <v>27</v>
      </c>
      <c r="O13" s="24">
        <v>41</v>
      </c>
      <c r="P13" s="24">
        <v>44</v>
      </c>
      <c r="Q13" s="24">
        <v>44</v>
      </c>
      <c r="R13" s="24">
        <f t="shared" si="1"/>
        <v>0</v>
      </c>
      <c r="S13" s="25">
        <v>8067</v>
      </c>
      <c r="T13" s="26">
        <v>1935</v>
      </c>
      <c r="U13" s="26">
        <v>1989</v>
      </c>
      <c r="V13" s="26">
        <v>1846</v>
      </c>
      <c r="W13" s="26">
        <f t="shared" si="2"/>
        <v>54</v>
      </c>
      <c r="X13" s="26">
        <v>1822</v>
      </c>
      <c r="Y13" s="25">
        <v>8187</v>
      </c>
      <c r="Z13" s="26">
        <v>3584</v>
      </c>
      <c r="AA13" s="26">
        <v>5912</v>
      </c>
      <c r="AB13" s="26">
        <v>6013</v>
      </c>
      <c r="AC13" s="26">
        <f t="shared" si="3"/>
        <v>101</v>
      </c>
      <c r="AD13" s="27">
        <f t="shared" si="4"/>
        <v>1.7083897158322057</v>
      </c>
      <c r="AE13" s="28">
        <v>2661</v>
      </c>
      <c r="AF13" s="29">
        <f>[1]Лист1!B14</f>
        <v>8187</v>
      </c>
      <c r="AG13" s="29">
        <v>5856</v>
      </c>
      <c r="AH13" s="29">
        <v>8342</v>
      </c>
      <c r="AI13" s="30">
        <v>5531</v>
      </c>
      <c r="AJ13" s="30">
        <v>5557</v>
      </c>
      <c r="AK13" s="31">
        <f t="shared" si="5"/>
        <v>68.885583240361967</v>
      </c>
      <c r="AL13" s="31">
        <f t="shared" si="6"/>
        <v>67.875900818370582</v>
      </c>
      <c r="AM13" s="32">
        <v>5562</v>
      </c>
      <c r="AN13" s="32">
        <v>5561</v>
      </c>
      <c r="AO13" s="32">
        <v>5589</v>
      </c>
      <c r="AP13" s="32">
        <v>5612</v>
      </c>
      <c r="AQ13" s="32">
        <v>5614</v>
      </c>
      <c r="AR13" s="32">
        <v>5626</v>
      </c>
      <c r="AS13" s="32">
        <v>6100</v>
      </c>
      <c r="AT13" s="32">
        <v>6255</v>
      </c>
      <c r="AU13" s="32">
        <v>6368</v>
      </c>
      <c r="AV13" s="32">
        <v>6405</v>
      </c>
      <c r="AW13" s="32">
        <v>6458</v>
      </c>
      <c r="AX13" s="32">
        <v>6475</v>
      </c>
      <c r="AY13" s="32">
        <v>6486</v>
      </c>
      <c r="AZ13" s="32">
        <v>6486</v>
      </c>
      <c r="BA13" s="32">
        <v>6491</v>
      </c>
      <c r="BB13" s="32">
        <v>6495</v>
      </c>
      <c r="BC13" s="32">
        <v>6501</v>
      </c>
      <c r="BD13" s="32">
        <v>6515</v>
      </c>
      <c r="BE13" s="32">
        <v>6569</v>
      </c>
      <c r="BF13" s="32">
        <v>6934</v>
      </c>
      <c r="BG13" s="33">
        <f t="shared" si="7"/>
        <v>0.73123951090865502</v>
      </c>
      <c r="BH13" s="34"/>
      <c r="BI13" s="34"/>
      <c r="BJ13" s="34"/>
      <c r="BK13" s="33">
        <f t="shared" si="8"/>
        <v>0.74982018700551423</v>
      </c>
      <c r="BL13" s="33">
        <f t="shared" si="9"/>
        <v>0.7633660992567729</v>
      </c>
      <c r="BM13" s="33">
        <f t="shared" si="10"/>
        <v>0.76780148645408774</v>
      </c>
      <c r="BN13" s="33">
        <f t="shared" si="11"/>
        <v>0.77415487892591706</v>
      </c>
      <c r="BO13" s="33">
        <f t="shared" si="12"/>
        <v>0.77619275953008871</v>
      </c>
      <c r="BP13" s="33">
        <f t="shared" si="13"/>
        <v>0.77751138815631748</v>
      </c>
      <c r="BQ13" s="33">
        <f t="shared" si="14"/>
        <v>0.77751138815631748</v>
      </c>
      <c r="BR13" s="33">
        <f t="shared" si="15"/>
        <v>0.77811076480460317</v>
      </c>
      <c r="BS13" s="33">
        <f t="shared" si="16"/>
        <v>0.77859026612323179</v>
      </c>
      <c r="BT13" s="33">
        <f t="shared" si="76"/>
        <v>0.77930951810117477</v>
      </c>
      <c r="BU13" s="33">
        <f t="shared" si="77"/>
        <v>0.78098777271637498</v>
      </c>
      <c r="BV13" s="33">
        <f t="shared" si="78"/>
        <v>0.78746104051786148</v>
      </c>
      <c r="BW13" s="33">
        <f t="shared" si="79"/>
        <v>0.83121553584272356</v>
      </c>
      <c r="BX13" s="67">
        <v>3510</v>
      </c>
      <c r="BY13" s="67">
        <v>395</v>
      </c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3"/>
      <c r="CO13" s="37"/>
      <c r="CP13" s="37"/>
      <c r="CQ13" s="37"/>
      <c r="CR13" s="37"/>
      <c r="CS13" s="37"/>
      <c r="CT13" s="37"/>
      <c r="CU13" s="37"/>
      <c r="CV13" s="37"/>
      <c r="CW13" s="37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8">
        <f t="shared" si="28"/>
        <v>6100</v>
      </c>
      <c r="DL13" s="38">
        <f t="shared" si="28"/>
        <v>6255</v>
      </c>
      <c r="DM13" s="38">
        <f t="shared" si="28"/>
        <v>6368</v>
      </c>
      <c r="DN13" s="38">
        <f t="shared" si="28"/>
        <v>6405</v>
      </c>
      <c r="DO13" s="38">
        <f t="shared" si="29"/>
        <v>6458</v>
      </c>
      <c r="DP13" s="38">
        <f t="shared" si="30"/>
        <v>6475</v>
      </c>
      <c r="DQ13" s="38">
        <f t="shared" si="30"/>
        <v>6486</v>
      </c>
      <c r="DR13" s="38">
        <f t="shared" si="31"/>
        <v>6486</v>
      </c>
      <c r="DS13" s="38">
        <f t="shared" si="32"/>
        <v>6491</v>
      </c>
      <c r="DT13" s="38">
        <f t="shared" si="83"/>
        <v>6495</v>
      </c>
      <c r="DU13" s="38">
        <f t="shared" si="83"/>
        <v>6501</v>
      </c>
      <c r="DV13" s="38">
        <f t="shared" si="84"/>
        <v>6515</v>
      </c>
      <c r="DW13" s="38">
        <f t="shared" si="84"/>
        <v>6569</v>
      </c>
      <c r="DX13" s="38">
        <f t="shared" si="84"/>
        <v>6934</v>
      </c>
      <c r="DY13" s="39">
        <f t="shared" si="33"/>
        <v>0.73123951090865502</v>
      </c>
      <c r="DZ13" s="39">
        <f t="shared" si="34"/>
        <v>0.74982018700551423</v>
      </c>
      <c r="EA13" s="39">
        <f t="shared" si="35"/>
        <v>0.7633660992567729</v>
      </c>
      <c r="EB13" s="39">
        <f t="shared" si="36"/>
        <v>0.76780148645408774</v>
      </c>
      <c r="EC13" s="39">
        <f t="shared" si="37"/>
        <v>0.77415487892591706</v>
      </c>
      <c r="ED13" s="39">
        <f t="shared" si="38"/>
        <v>0.77619275953008871</v>
      </c>
      <c r="EE13" s="39">
        <f t="shared" si="39"/>
        <v>0.77751138815631748</v>
      </c>
      <c r="EF13" s="39">
        <f t="shared" si="40"/>
        <v>0.77751138815631748</v>
      </c>
      <c r="EG13" s="39">
        <f t="shared" si="41"/>
        <v>0.77811076480460317</v>
      </c>
      <c r="EH13" s="39">
        <f t="shared" si="42"/>
        <v>0.77859026612323179</v>
      </c>
      <c r="EI13" s="39">
        <f t="shared" si="85"/>
        <v>0.77930951810117477</v>
      </c>
      <c r="EJ13" s="39">
        <f t="shared" si="86"/>
        <v>0.78098777271637498</v>
      </c>
      <c r="EK13" s="39">
        <f t="shared" si="87"/>
        <v>0.78746104051786148</v>
      </c>
      <c r="EL13" s="39">
        <f t="shared" si="88"/>
        <v>0.83121553584272356</v>
      </c>
      <c r="EM13" s="40">
        <v>2889</v>
      </c>
      <c r="EN13" s="41">
        <f t="shared" si="43"/>
        <v>0.67558324172468542</v>
      </c>
      <c r="EO13" s="41">
        <f t="shared" si="44"/>
        <v>0.67875900818370583</v>
      </c>
      <c r="EP13" s="41">
        <f t="shared" si="45"/>
        <v>0.67936973250274824</v>
      </c>
      <c r="EQ13" s="41">
        <f t="shared" si="46"/>
        <v>0.67924758763893978</v>
      </c>
      <c r="ER13" s="41">
        <f t="shared" si="47"/>
        <v>0.6826676438255771</v>
      </c>
      <c r="ES13" s="41">
        <f t="shared" si="48"/>
        <v>0.68547697569317212</v>
      </c>
      <c r="ET13" s="41">
        <f t="shared" si="49"/>
        <v>0.68572126542078904</v>
      </c>
      <c r="EU13" s="33">
        <f t="shared" si="50"/>
        <v>0.67441860465116277</v>
      </c>
      <c r="EV13" s="41">
        <f t="shared" si="51"/>
        <v>0</v>
      </c>
      <c r="EW13" s="41">
        <f t="shared" si="52"/>
        <v>0</v>
      </c>
      <c r="EX13" s="42"/>
      <c r="EY13" s="42"/>
      <c r="EZ13" s="43"/>
      <c r="FA13" s="41">
        <f t="shared" si="53"/>
        <v>0</v>
      </c>
      <c r="FB13" s="41">
        <f t="shared" si="54"/>
        <v>0</v>
      </c>
      <c r="FC13" s="41">
        <f t="shared" si="55"/>
        <v>0</v>
      </c>
      <c r="FD13" s="41">
        <f t="shared" si="56"/>
        <v>0</v>
      </c>
      <c r="FE13" s="41">
        <f t="shared" si="57"/>
        <v>0</v>
      </c>
      <c r="FF13" s="44">
        <v>2916</v>
      </c>
      <c r="FG13" s="44">
        <v>2953</v>
      </c>
      <c r="FH13" s="44">
        <v>2972</v>
      </c>
      <c r="FI13" s="44">
        <v>3030</v>
      </c>
      <c r="FJ13" s="44">
        <v>3063</v>
      </c>
      <c r="FK13" s="44">
        <v>3110</v>
      </c>
      <c r="FL13" s="44">
        <v>3103</v>
      </c>
      <c r="FM13" s="44">
        <v>3103</v>
      </c>
      <c r="FN13" s="44">
        <v>3144</v>
      </c>
      <c r="FO13" s="44">
        <v>3155</v>
      </c>
      <c r="FP13" s="44">
        <v>3160</v>
      </c>
      <c r="FQ13" s="44">
        <v>3153</v>
      </c>
      <c r="FR13" s="45">
        <v>3158</v>
      </c>
      <c r="FS13" s="44">
        <v>3658</v>
      </c>
      <c r="FT13" s="33">
        <f t="shared" si="58"/>
        <v>0.34631982737952527</v>
      </c>
      <c r="FU13" s="46"/>
      <c r="FV13" s="46"/>
      <c r="FW13" s="33">
        <f t="shared" si="59"/>
        <v>0.34955646128026852</v>
      </c>
      <c r="FX13" s="33">
        <f t="shared" si="60"/>
        <v>0.3539918484775833</v>
      </c>
      <c r="FY13" s="33">
        <f t="shared" si="61"/>
        <v>0.35626947974106926</v>
      </c>
      <c r="FZ13" s="33">
        <f t="shared" si="62"/>
        <v>0.36322224886118437</v>
      </c>
      <c r="GA13" s="33">
        <f t="shared" si="63"/>
        <v>0.36717813473987054</v>
      </c>
      <c r="GB13" s="33">
        <f t="shared" si="64"/>
        <v>0.37281227523375687</v>
      </c>
      <c r="GC13" s="33">
        <f t="shared" si="65"/>
        <v>0.37197314792615682</v>
      </c>
      <c r="GD13" s="33">
        <f t="shared" si="66"/>
        <v>0.37197314792615682</v>
      </c>
      <c r="GE13" s="33">
        <f t="shared" si="67"/>
        <v>0.37688803644210023</v>
      </c>
      <c r="GF13" s="33">
        <f t="shared" si="68"/>
        <v>0.37820666506832895</v>
      </c>
      <c r="GG13" s="33">
        <f t="shared" si="69"/>
        <v>0.37880604171661469</v>
      </c>
      <c r="GH13" s="33">
        <f t="shared" si="70"/>
        <v>0.37796691440901464</v>
      </c>
      <c r="GI13" s="33">
        <f t="shared" si="89"/>
        <v>0.37856629105730039</v>
      </c>
      <c r="GJ13" s="33">
        <f t="shared" si="90"/>
        <v>0.4385039558858787</v>
      </c>
      <c r="GK13" s="47">
        <f t="shared" si="91"/>
        <v>-0.40889474946056109</v>
      </c>
      <c r="GL13" s="47">
        <f t="shared" si="91"/>
        <v>-0.39271157995684486</v>
      </c>
      <c r="GM13" s="48"/>
      <c r="GN13" s="48"/>
      <c r="GO13" s="48"/>
      <c r="GP13" s="68">
        <v>1</v>
      </c>
      <c r="GQ13" s="68">
        <v>2</v>
      </c>
      <c r="GR13" s="68">
        <v>5</v>
      </c>
      <c r="GS13" s="68">
        <v>5</v>
      </c>
      <c r="GT13" s="68">
        <v>6</v>
      </c>
      <c r="GU13" s="68">
        <v>8</v>
      </c>
      <c r="GV13" s="68">
        <v>8</v>
      </c>
      <c r="GW13" s="68">
        <v>9</v>
      </c>
      <c r="GX13" s="68">
        <v>9</v>
      </c>
      <c r="GY13" s="68">
        <v>13</v>
      </c>
      <c r="GZ13" s="69">
        <f>GW13/$HS$1</f>
        <v>0.5625</v>
      </c>
      <c r="HA13" s="69">
        <f t="shared" ref="HA13:HA14" si="92">GY13/$HS$1</f>
        <v>0.8125</v>
      </c>
      <c r="HB13" s="56"/>
      <c r="HC13" s="50"/>
      <c r="HD13" s="51"/>
      <c r="HE13" s="52"/>
      <c r="HF13" s="52"/>
      <c r="HG13" s="53"/>
      <c r="HH13" s="53"/>
      <c r="HI13" s="53"/>
      <c r="HJ13" s="52"/>
      <c r="HK13" s="53"/>
      <c r="HL13" s="53"/>
      <c r="HM13" s="53"/>
      <c r="HN13" s="54">
        <f t="shared" si="73"/>
        <v>74.538242221395805</v>
      </c>
      <c r="HO13" s="54">
        <f t="shared" si="74"/>
        <v>73.445706608037128</v>
      </c>
      <c r="HP13" s="48">
        <f t="shared" si="75"/>
        <v>0</v>
      </c>
    </row>
    <row r="14" spans="1:227" x14ac:dyDescent="0.25">
      <c r="A14" s="23" t="s">
        <v>227</v>
      </c>
      <c r="B14" s="24">
        <v>2</v>
      </c>
      <c r="C14" s="24">
        <v>2</v>
      </c>
      <c r="D14" s="24">
        <f t="shared" si="0"/>
        <v>1840</v>
      </c>
      <c r="E14" s="24">
        <v>117</v>
      </c>
      <c r="F14" s="24">
        <v>0</v>
      </c>
      <c r="G14" s="24">
        <v>183</v>
      </c>
      <c r="H14" s="24">
        <v>73</v>
      </c>
      <c r="I14" s="24">
        <v>913</v>
      </c>
      <c r="J14" s="24">
        <v>350</v>
      </c>
      <c r="K14" s="24">
        <v>0</v>
      </c>
      <c r="L14" s="24">
        <v>204</v>
      </c>
      <c r="M14" s="24">
        <v>0</v>
      </c>
      <c r="N14" s="24">
        <v>2</v>
      </c>
      <c r="O14" s="24">
        <v>2</v>
      </c>
      <c r="P14" s="24">
        <v>4</v>
      </c>
      <c r="Q14" s="24">
        <v>4</v>
      </c>
      <c r="R14" s="24">
        <f t="shared" si="1"/>
        <v>0</v>
      </c>
      <c r="S14" s="25">
        <v>2718</v>
      </c>
      <c r="T14" s="26">
        <v>1369</v>
      </c>
      <c r="U14" s="26">
        <v>1377</v>
      </c>
      <c r="V14" s="26">
        <v>1378</v>
      </c>
      <c r="W14" s="26">
        <f t="shared" si="2"/>
        <v>8</v>
      </c>
      <c r="X14" s="26">
        <v>1378</v>
      </c>
      <c r="Y14" s="25">
        <v>2793</v>
      </c>
      <c r="Z14" s="26">
        <v>1388</v>
      </c>
      <c r="AA14" s="26">
        <v>1725</v>
      </c>
      <c r="AB14" s="26">
        <v>1772</v>
      </c>
      <c r="AC14" s="26">
        <f t="shared" si="3"/>
        <v>47</v>
      </c>
      <c r="AD14" s="27">
        <f t="shared" si="4"/>
        <v>2.7246376811594204</v>
      </c>
      <c r="AE14" s="28">
        <v>541</v>
      </c>
      <c r="AF14" s="29">
        <f>[1]Лист1!B15</f>
        <v>2793</v>
      </c>
      <c r="AG14" s="29">
        <v>2133</v>
      </c>
      <c r="AH14" s="60">
        <v>2652</v>
      </c>
      <c r="AI14" s="30">
        <v>2109</v>
      </c>
      <c r="AJ14" s="30">
        <v>2127</v>
      </c>
      <c r="AK14" s="31">
        <f t="shared" si="5"/>
        <v>78.256070640176603</v>
      </c>
      <c r="AL14" s="31">
        <f t="shared" si="6"/>
        <v>76.154672395273906</v>
      </c>
      <c r="AM14" s="32">
        <v>2163</v>
      </c>
      <c r="AN14" s="32">
        <v>2173</v>
      </c>
      <c r="AO14" s="32">
        <v>2183</v>
      </c>
      <c r="AP14" s="32">
        <v>2185</v>
      </c>
      <c r="AQ14" s="32">
        <v>2185</v>
      </c>
      <c r="AR14" s="32">
        <v>2226</v>
      </c>
      <c r="AS14" s="32">
        <v>2256</v>
      </c>
      <c r="AT14" s="32">
        <v>2256</v>
      </c>
      <c r="AU14" s="32">
        <v>2259</v>
      </c>
      <c r="AV14" s="32">
        <v>2262</v>
      </c>
      <c r="AW14" s="32">
        <v>2262</v>
      </c>
      <c r="AX14" s="32">
        <v>2261</v>
      </c>
      <c r="AY14" s="32">
        <v>2260</v>
      </c>
      <c r="AZ14" s="32">
        <v>2260</v>
      </c>
      <c r="BA14" s="32">
        <v>2260</v>
      </c>
      <c r="BB14" s="32">
        <v>2260</v>
      </c>
      <c r="BC14" s="32">
        <v>2267</v>
      </c>
      <c r="BD14" s="32">
        <v>2273</v>
      </c>
      <c r="BE14" s="32">
        <v>2274</v>
      </c>
      <c r="BF14" s="32">
        <v>2283</v>
      </c>
      <c r="BG14" s="33">
        <f t="shared" si="7"/>
        <v>0.85067873303167418</v>
      </c>
      <c r="BH14" s="34"/>
      <c r="BI14" s="34"/>
      <c r="BJ14" s="34"/>
      <c r="BK14" s="33">
        <f t="shared" si="8"/>
        <v>0.85067873303167418</v>
      </c>
      <c r="BL14" s="33">
        <f t="shared" si="9"/>
        <v>0.85180995475113119</v>
      </c>
      <c r="BM14" s="33">
        <f t="shared" si="10"/>
        <v>0.8529411764705882</v>
      </c>
      <c r="BN14" s="33">
        <f t="shared" si="11"/>
        <v>0.8529411764705882</v>
      </c>
      <c r="BO14" s="33">
        <f t="shared" si="12"/>
        <v>0.85256410256410253</v>
      </c>
      <c r="BP14" s="33">
        <f t="shared" si="13"/>
        <v>0.85218702865761686</v>
      </c>
      <c r="BQ14" s="33">
        <f t="shared" si="14"/>
        <v>0.85218702865761686</v>
      </c>
      <c r="BR14" s="33">
        <f t="shared" si="15"/>
        <v>0.85218702865761686</v>
      </c>
      <c r="BS14" s="33">
        <f t="shared" si="16"/>
        <v>0.85218702865761686</v>
      </c>
      <c r="BT14" s="33">
        <f t="shared" si="76"/>
        <v>0.85482654600301655</v>
      </c>
      <c r="BU14" s="33">
        <f t="shared" si="77"/>
        <v>0.85708898944193057</v>
      </c>
      <c r="BV14" s="33">
        <f t="shared" si="78"/>
        <v>0.85746606334841624</v>
      </c>
      <c r="BW14" s="33">
        <f t="shared" si="79"/>
        <v>0.86085972850678738</v>
      </c>
      <c r="BX14" s="67">
        <v>12770</v>
      </c>
      <c r="BY14" s="67">
        <v>30</v>
      </c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3"/>
      <c r="CO14" s="37"/>
      <c r="CP14" s="37"/>
      <c r="CQ14" s="37"/>
      <c r="CR14" s="37"/>
      <c r="CS14" s="37"/>
      <c r="CT14" s="37"/>
      <c r="CU14" s="37"/>
      <c r="CV14" s="37"/>
      <c r="CW14" s="37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8">
        <f t="shared" si="28"/>
        <v>2256</v>
      </c>
      <c r="DL14" s="38">
        <f t="shared" si="28"/>
        <v>2256</v>
      </c>
      <c r="DM14" s="38">
        <f t="shared" si="28"/>
        <v>2259</v>
      </c>
      <c r="DN14" s="38">
        <f t="shared" si="28"/>
        <v>2262</v>
      </c>
      <c r="DO14" s="38">
        <f t="shared" si="29"/>
        <v>2262</v>
      </c>
      <c r="DP14" s="38">
        <f t="shared" si="30"/>
        <v>2261</v>
      </c>
      <c r="DQ14" s="38">
        <f t="shared" si="30"/>
        <v>2260</v>
      </c>
      <c r="DR14" s="38">
        <f t="shared" si="31"/>
        <v>2260</v>
      </c>
      <c r="DS14" s="38">
        <f t="shared" si="32"/>
        <v>2260</v>
      </c>
      <c r="DT14" s="38">
        <f t="shared" si="83"/>
        <v>2260</v>
      </c>
      <c r="DU14" s="38">
        <f t="shared" si="83"/>
        <v>2267</v>
      </c>
      <c r="DV14" s="38">
        <f t="shared" si="84"/>
        <v>2273</v>
      </c>
      <c r="DW14" s="38">
        <f t="shared" si="84"/>
        <v>2274</v>
      </c>
      <c r="DX14" s="38">
        <f t="shared" si="84"/>
        <v>2283</v>
      </c>
      <c r="DY14" s="39">
        <f t="shared" si="33"/>
        <v>0.85067873303167418</v>
      </c>
      <c r="DZ14" s="39">
        <f t="shared" si="34"/>
        <v>0.85067873303167418</v>
      </c>
      <c r="EA14" s="39">
        <f t="shared" si="35"/>
        <v>0.85180995475113119</v>
      </c>
      <c r="EB14" s="39">
        <f t="shared" si="36"/>
        <v>0.8529411764705882</v>
      </c>
      <c r="EC14" s="39">
        <f t="shared" si="37"/>
        <v>0.8529411764705882</v>
      </c>
      <c r="ED14" s="39">
        <f t="shared" si="38"/>
        <v>0.85256410256410253</v>
      </c>
      <c r="EE14" s="39">
        <f t="shared" si="39"/>
        <v>0.85218702865761686</v>
      </c>
      <c r="EF14" s="39">
        <f t="shared" si="40"/>
        <v>0.85218702865761686</v>
      </c>
      <c r="EG14" s="39">
        <f t="shared" si="41"/>
        <v>0.85218702865761686</v>
      </c>
      <c r="EH14" s="39">
        <f t="shared" si="42"/>
        <v>0.85218702865761686</v>
      </c>
      <c r="EI14" s="39">
        <f t="shared" si="85"/>
        <v>0.85482654600301655</v>
      </c>
      <c r="EJ14" s="39">
        <f t="shared" si="86"/>
        <v>0.85708898944193057</v>
      </c>
      <c r="EK14" s="39">
        <f t="shared" si="87"/>
        <v>0.85746606334841624</v>
      </c>
      <c r="EL14" s="39">
        <f t="shared" si="88"/>
        <v>0.86085972850678738</v>
      </c>
      <c r="EM14" s="40">
        <v>1548</v>
      </c>
      <c r="EN14" s="41">
        <f t="shared" si="43"/>
        <v>0.75510204081632648</v>
      </c>
      <c r="EO14" s="41">
        <f t="shared" si="44"/>
        <v>0.76154672395273904</v>
      </c>
      <c r="EP14" s="41">
        <f t="shared" si="45"/>
        <v>0.77443609022556392</v>
      </c>
      <c r="EQ14" s="41">
        <f t="shared" si="46"/>
        <v>0.77801646974579308</v>
      </c>
      <c r="ER14" s="41">
        <f t="shared" si="47"/>
        <v>0.78159684926602224</v>
      </c>
      <c r="ES14" s="41">
        <f t="shared" si="48"/>
        <v>0.78231292517006801</v>
      </c>
      <c r="ET14" s="41">
        <f t="shared" si="49"/>
        <v>0.78231292517006801</v>
      </c>
      <c r="EU14" s="33">
        <f t="shared" si="50"/>
        <v>0.83936651583710409</v>
      </c>
      <c r="EV14" s="41">
        <f t="shared" si="51"/>
        <v>0</v>
      </c>
      <c r="EW14" s="41">
        <f t="shared" si="52"/>
        <v>0</v>
      </c>
      <c r="EX14" s="42"/>
      <c r="EY14" s="42"/>
      <c r="EZ14" s="43"/>
      <c r="FA14" s="41">
        <f t="shared" si="53"/>
        <v>0</v>
      </c>
      <c r="FB14" s="41">
        <f t="shared" si="54"/>
        <v>0</v>
      </c>
      <c r="FC14" s="41">
        <f t="shared" si="55"/>
        <v>0</v>
      </c>
      <c r="FD14" s="41">
        <f t="shared" si="56"/>
        <v>0</v>
      </c>
      <c r="FE14" s="41">
        <f t="shared" si="57"/>
        <v>0</v>
      </c>
      <c r="FF14" s="44">
        <v>1548</v>
      </c>
      <c r="FG14" s="44">
        <v>1570</v>
      </c>
      <c r="FH14" s="44">
        <v>1596</v>
      </c>
      <c r="FI14" s="44">
        <v>1625</v>
      </c>
      <c r="FJ14" s="44">
        <v>1625</v>
      </c>
      <c r="FK14" s="44">
        <v>1625</v>
      </c>
      <c r="FL14" s="44">
        <v>1629</v>
      </c>
      <c r="FM14" s="44">
        <v>1630</v>
      </c>
      <c r="FN14" s="44">
        <v>1630</v>
      </c>
      <c r="FO14" s="44">
        <v>1631</v>
      </c>
      <c r="FP14" s="44">
        <v>1641</v>
      </c>
      <c r="FQ14" s="44">
        <v>1813</v>
      </c>
      <c r="FR14" s="45">
        <v>1843</v>
      </c>
      <c r="FS14" s="44">
        <v>1842</v>
      </c>
      <c r="FT14" s="33">
        <f t="shared" si="58"/>
        <v>0.58371040723981904</v>
      </c>
      <c r="FU14" s="46"/>
      <c r="FV14" s="46"/>
      <c r="FW14" s="33">
        <f t="shared" si="59"/>
        <v>0.58371040723981904</v>
      </c>
      <c r="FX14" s="33">
        <f t="shared" si="60"/>
        <v>0.59200603318250378</v>
      </c>
      <c r="FY14" s="33">
        <f t="shared" si="61"/>
        <v>0.60180995475113119</v>
      </c>
      <c r="FZ14" s="33">
        <f t="shared" si="62"/>
        <v>0.61274509803921573</v>
      </c>
      <c r="GA14" s="33">
        <f t="shared" si="63"/>
        <v>0.61274509803921573</v>
      </c>
      <c r="GB14" s="33">
        <f t="shared" si="64"/>
        <v>0.61274509803921573</v>
      </c>
      <c r="GC14" s="33">
        <f t="shared" si="65"/>
        <v>0.61425339366515841</v>
      </c>
      <c r="GD14" s="33">
        <f t="shared" si="66"/>
        <v>0.61463046757164408</v>
      </c>
      <c r="GE14" s="33">
        <f t="shared" si="67"/>
        <v>0.61463046757164408</v>
      </c>
      <c r="GF14" s="33">
        <f t="shared" si="68"/>
        <v>0.61500754147812975</v>
      </c>
      <c r="GG14" s="33">
        <f t="shared" si="69"/>
        <v>0.61877828054298645</v>
      </c>
      <c r="GH14" s="33">
        <f t="shared" si="70"/>
        <v>0.68363499245852188</v>
      </c>
      <c r="GI14" s="33">
        <f t="shared" si="89"/>
        <v>0.69494720965309198</v>
      </c>
      <c r="GJ14" s="33">
        <f t="shared" si="90"/>
        <v>0.69457013574660631</v>
      </c>
      <c r="GK14" s="47">
        <f t="shared" si="91"/>
        <v>-0.16251885369532426</v>
      </c>
      <c r="GL14" s="47">
        <f t="shared" si="91"/>
        <v>-0.16628959276018107</v>
      </c>
      <c r="GM14" s="48"/>
      <c r="GN14" s="48"/>
      <c r="GO14" s="48"/>
      <c r="GP14" s="68">
        <v>1</v>
      </c>
      <c r="GQ14" s="68">
        <v>2</v>
      </c>
      <c r="GR14" s="68">
        <v>6</v>
      </c>
      <c r="GS14" s="68">
        <v>6</v>
      </c>
      <c r="GT14" s="68">
        <v>9</v>
      </c>
      <c r="GU14" s="68">
        <v>8</v>
      </c>
      <c r="GV14" s="68">
        <v>10</v>
      </c>
      <c r="GW14" s="68">
        <v>10</v>
      </c>
      <c r="GX14" s="68">
        <v>10</v>
      </c>
      <c r="GY14" s="68">
        <v>13</v>
      </c>
      <c r="GZ14" s="69">
        <f>GW14/$HS$1</f>
        <v>0.625</v>
      </c>
      <c r="HA14" s="69">
        <f t="shared" si="92"/>
        <v>0.8125</v>
      </c>
      <c r="HB14" s="56"/>
      <c r="HC14" s="50"/>
      <c r="HD14" s="51"/>
      <c r="HE14" s="52"/>
      <c r="HF14" s="52"/>
      <c r="HG14" s="53"/>
      <c r="HH14" s="53"/>
      <c r="HI14" s="53"/>
      <c r="HJ14" s="52"/>
      <c r="HK14" s="53"/>
      <c r="HL14" s="53"/>
      <c r="HM14" s="53"/>
      <c r="HN14" s="54">
        <f t="shared" si="73"/>
        <v>65.194996320824131</v>
      </c>
      <c r="HO14" s="54">
        <f t="shared" si="74"/>
        <v>63.444325098460439</v>
      </c>
      <c r="HP14" s="48">
        <f t="shared" si="75"/>
        <v>0</v>
      </c>
    </row>
    <row r="15" spans="1:227" x14ac:dyDescent="0.25">
      <c r="A15" s="23" t="s">
        <v>228</v>
      </c>
      <c r="B15" s="24">
        <v>2</v>
      </c>
      <c r="C15" s="24">
        <v>3</v>
      </c>
      <c r="D15" s="24">
        <f t="shared" si="0"/>
        <v>1710</v>
      </c>
      <c r="E15" s="24">
        <v>0</v>
      </c>
      <c r="F15" s="24">
        <v>46</v>
      </c>
      <c r="G15" s="24">
        <v>44</v>
      </c>
      <c r="H15" s="24">
        <v>59</v>
      </c>
      <c r="I15" s="24">
        <v>777</v>
      </c>
      <c r="J15" s="24">
        <v>562</v>
      </c>
      <c r="K15" s="24">
        <v>0</v>
      </c>
      <c r="L15" s="24">
        <v>222</v>
      </c>
      <c r="M15" s="24">
        <v>0</v>
      </c>
      <c r="N15" s="24">
        <v>3</v>
      </c>
      <c r="O15" s="24">
        <v>3</v>
      </c>
      <c r="P15" s="24">
        <v>3</v>
      </c>
      <c r="Q15" s="24">
        <v>3</v>
      </c>
      <c r="R15" s="24">
        <f t="shared" si="1"/>
        <v>0</v>
      </c>
      <c r="S15" s="25">
        <v>3975</v>
      </c>
      <c r="T15" s="26">
        <v>870</v>
      </c>
      <c r="U15" s="26">
        <v>903</v>
      </c>
      <c r="V15" s="26">
        <v>919</v>
      </c>
      <c r="W15" s="26">
        <f t="shared" si="2"/>
        <v>33</v>
      </c>
      <c r="X15" s="26">
        <v>920</v>
      </c>
      <c r="Y15" s="25">
        <v>4080</v>
      </c>
      <c r="Z15" s="26">
        <v>993</v>
      </c>
      <c r="AA15" s="26">
        <v>1115</v>
      </c>
      <c r="AB15" s="26">
        <v>1133</v>
      </c>
      <c r="AC15" s="26">
        <f t="shared" si="3"/>
        <v>18</v>
      </c>
      <c r="AD15" s="27">
        <f t="shared" si="4"/>
        <v>1.6143497757847534</v>
      </c>
      <c r="AE15" s="28">
        <v>4</v>
      </c>
      <c r="AF15" s="29">
        <f>[1]Лист1!B16</f>
        <v>3975</v>
      </c>
      <c r="AG15" s="29"/>
      <c r="AH15" s="29">
        <v>4190</v>
      </c>
      <c r="AI15" s="30">
        <v>1486</v>
      </c>
      <c r="AJ15" s="30">
        <v>1481</v>
      </c>
      <c r="AK15" s="31">
        <f t="shared" si="5"/>
        <v>37.257861635220124</v>
      </c>
      <c r="AL15" s="31">
        <f t="shared" si="6"/>
        <v>36.299019607843142</v>
      </c>
      <c r="AM15" s="32">
        <v>1480</v>
      </c>
      <c r="AN15" s="32">
        <v>1510</v>
      </c>
      <c r="AO15" s="32">
        <v>1608</v>
      </c>
      <c r="AP15" s="32">
        <v>1894</v>
      </c>
      <c r="AQ15" s="32">
        <v>2938</v>
      </c>
      <c r="AR15" s="32">
        <v>3009</v>
      </c>
      <c r="AS15" s="32">
        <v>3175</v>
      </c>
      <c r="AT15" s="32">
        <v>3179</v>
      </c>
      <c r="AU15" s="32">
        <v>3179</v>
      </c>
      <c r="AV15" s="32">
        <v>2993</v>
      </c>
      <c r="AW15" s="32">
        <v>2988</v>
      </c>
      <c r="AX15" s="32">
        <v>2988</v>
      </c>
      <c r="AY15" s="32">
        <v>2988</v>
      </c>
      <c r="AZ15" s="32">
        <v>2997</v>
      </c>
      <c r="BA15" s="32">
        <v>3000</v>
      </c>
      <c r="BB15" s="32">
        <v>3003</v>
      </c>
      <c r="BC15" s="32">
        <v>3003</v>
      </c>
      <c r="BD15" s="32">
        <v>3003</v>
      </c>
      <c r="BE15" s="32">
        <v>3003</v>
      </c>
      <c r="BF15" s="32">
        <v>3017</v>
      </c>
      <c r="BG15" s="33">
        <f t="shared" si="7"/>
        <v>0.75775656324582341</v>
      </c>
      <c r="BH15" s="34">
        <v>2</v>
      </c>
      <c r="BI15" s="34">
        <v>156</v>
      </c>
      <c r="BJ15" s="34">
        <v>501</v>
      </c>
      <c r="BK15" s="33">
        <f t="shared" si="8"/>
        <v>0.75871121718377088</v>
      </c>
      <c r="BL15" s="33">
        <f t="shared" si="9"/>
        <v>0.75871121718377088</v>
      </c>
      <c r="BM15" s="33">
        <f t="shared" si="10"/>
        <v>0.71431980906921244</v>
      </c>
      <c r="BN15" s="33">
        <f t="shared" si="11"/>
        <v>0.71312649164677799</v>
      </c>
      <c r="BO15" s="33">
        <f t="shared" si="12"/>
        <v>0.71312649164677799</v>
      </c>
      <c r="BP15" s="33">
        <f t="shared" si="13"/>
        <v>0.71312649164677799</v>
      </c>
      <c r="BQ15" s="33">
        <f t="shared" si="14"/>
        <v>0.71527446300715991</v>
      </c>
      <c r="BR15" s="33">
        <f t="shared" si="15"/>
        <v>0.71599045346062051</v>
      </c>
      <c r="BS15" s="33">
        <f t="shared" si="16"/>
        <v>0.71670644391408111</v>
      </c>
      <c r="BT15" s="33">
        <f t="shared" si="76"/>
        <v>0.71670644391408111</v>
      </c>
      <c r="BU15" s="33">
        <f t="shared" si="77"/>
        <v>0.71670644391408111</v>
      </c>
      <c r="BV15" s="33">
        <f t="shared" si="78"/>
        <v>0.71670644391408111</v>
      </c>
      <c r="BW15" s="33">
        <f t="shared" si="79"/>
        <v>0.72004773269689737</v>
      </c>
      <c r="BX15" s="35">
        <v>8110</v>
      </c>
      <c r="BY15" s="35">
        <v>590</v>
      </c>
      <c r="BZ15" s="36"/>
      <c r="CA15" s="36"/>
      <c r="CB15" s="36"/>
      <c r="CC15" s="36">
        <v>184</v>
      </c>
      <c r="CD15" s="36">
        <v>190</v>
      </c>
      <c r="CE15" s="36">
        <v>190</v>
      </c>
      <c r="CF15" s="36">
        <v>190</v>
      </c>
      <c r="CG15" s="36">
        <v>190</v>
      </c>
      <c r="CH15" s="36">
        <v>190</v>
      </c>
      <c r="CI15" s="36">
        <v>190</v>
      </c>
      <c r="CJ15" s="36">
        <v>190</v>
      </c>
      <c r="CK15" s="36">
        <v>190</v>
      </c>
      <c r="CL15" s="36">
        <v>190</v>
      </c>
      <c r="CM15" s="36">
        <v>190</v>
      </c>
      <c r="CN15" s="33">
        <f>BZ15/AH15</f>
        <v>0</v>
      </c>
      <c r="CO15" s="37">
        <v>1290</v>
      </c>
      <c r="CP15" s="37">
        <v>1383</v>
      </c>
      <c r="CQ15" s="37">
        <v>1362</v>
      </c>
      <c r="CR15" s="37">
        <v>1657</v>
      </c>
      <c r="CS15" s="37">
        <v>1649</v>
      </c>
      <c r="CT15" s="37">
        <v>1665</v>
      </c>
      <c r="CU15" s="37">
        <v>1699</v>
      </c>
      <c r="CV15" s="37">
        <v>1723</v>
      </c>
      <c r="CW15" s="37">
        <v>1683</v>
      </c>
      <c r="CX15" s="33">
        <f>CA15/AH15</f>
        <v>0</v>
      </c>
      <c r="CY15" s="33">
        <f>CB15/AH15</f>
        <v>0</v>
      </c>
      <c r="CZ15" s="33">
        <f>CC15/AH15</f>
        <v>4.3914081145584725E-2</v>
      </c>
      <c r="DA15" s="33">
        <f>CD15/AH15</f>
        <v>4.5346062052505964E-2</v>
      </c>
      <c r="DB15" s="33">
        <f>CE15/AH15</f>
        <v>4.5346062052505964E-2</v>
      </c>
      <c r="DC15" s="33">
        <f>CF15/AH15</f>
        <v>4.5346062052505964E-2</v>
      </c>
      <c r="DD15" s="33">
        <f>CG15/AH15</f>
        <v>4.5346062052505964E-2</v>
      </c>
      <c r="DE15" s="33">
        <f>CH15/AH15</f>
        <v>4.5346062052505964E-2</v>
      </c>
      <c r="DF15" s="33">
        <f>CI15/AH15</f>
        <v>4.5346062052505964E-2</v>
      </c>
      <c r="DG15" s="33">
        <f>CJ15/AH15</f>
        <v>4.5346062052505964E-2</v>
      </c>
      <c r="DH15" s="33">
        <f t="shared" ref="DH15:DH16" si="93">CK15/AH15</f>
        <v>4.5346062052505964E-2</v>
      </c>
      <c r="DI15" s="33">
        <f t="shared" si="81"/>
        <v>4.5346062052505964E-2</v>
      </c>
      <c r="DJ15" s="33">
        <f t="shared" si="82"/>
        <v>4.5346062052505964E-2</v>
      </c>
      <c r="DK15" s="38">
        <f t="shared" si="28"/>
        <v>3175</v>
      </c>
      <c r="DL15" s="38">
        <f t="shared" si="28"/>
        <v>3179</v>
      </c>
      <c r="DM15" s="38">
        <f t="shared" si="28"/>
        <v>3179</v>
      </c>
      <c r="DN15" s="38">
        <f t="shared" si="28"/>
        <v>3177</v>
      </c>
      <c r="DO15" s="38">
        <f t="shared" si="29"/>
        <v>3178</v>
      </c>
      <c r="DP15" s="38">
        <f t="shared" si="30"/>
        <v>3178</v>
      </c>
      <c r="DQ15" s="38">
        <f t="shared" si="30"/>
        <v>3178</v>
      </c>
      <c r="DR15" s="38">
        <f t="shared" si="31"/>
        <v>3187</v>
      </c>
      <c r="DS15" s="38">
        <f t="shared" si="32"/>
        <v>3190</v>
      </c>
      <c r="DT15" s="38">
        <f t="shared" si="83"/>
        <v>3193</v>
      </c>
      <c r="DU15" s="38">
        <f t="shared" si="83"/>
        <v>3193</v>
      </c>
      <c r="DV15" s="38">
        <f t="shared" si="84"/>
        <v>3193</v>
      </c>
      <c r="DW15" s="38">
        <f t="shared" si="84"/>
        <v>3193</v>
      </c>
      <c r="DX15" s="38">
        <f t="shared" si="84"/>
        <v>3207</v>
      </c>
      <c r="DY15" s="39">
        <f t="shared" si="33"/>
        <v>0.75775656324582341</v>
      </c>
      <c r="DZ15" s="39">
        <f t="shared" si="34"/>
        <v>0.75871121718377088</v>
      </c>
      <c r="EA15" s="39">
        <f t="shared" si="35"/>
        <v>0.75871121718377088</v>
      </c>
      <c r="EB15" s="39">
        <f t="shared" si="36"/>
        <v>0.75823389021479715</v>
      </c>
      <c r="EC15" s="39">
        <f t="shared" si="37"/>
        <v>0.75847255369928401</v>
      </c>
      <c r="ED15" s="39">
        <f t="shared" si="38"/>
        <v>0.75847255369928401</v>
      </c>
      <c r="EE15" s="39">
        <f t="shared" si="39"/>
        <v>0.75847255369928401</v>
      </c>
      <c r="EF15" s="39">
        <f t="shared" si="40"/>
        <v>0.76062052505966582</v>
      </c>
      <c r="EG15" s="39">
        <f t="shared" si="41"/>
        <v>0.76133651551312653</v>
      </c>
      <c r="EH15" s="39">
        <f t="shared" si="42"/>
        <v>0.76205250596658713</v>
      </c>
      <c r="EI15" s="39">
        <f t="shared" si="85"/>
        <v>0.76205250596658713</v>
      </c>
      <c r="EJ15" s="39">
        <f t="shared" si="86"/>
        <v>0.76205250596658713</v>
      </c>
      <c r="EK15" s="39">
        <f t="shared" si="87"/>
        <v>0.76205250596658713</v>
      </c>
      <c r="EL15" s="39">
        <f t="shared" si="88"/>
        <v>0.76539379474940339</v>
      </c>
      <c r="EM15" s="40">
        <v>1730</v>
      </c>
      <c r="EN15" s="41">
        <f t="shared" si="43"/>
        <v>0.37433962264150944</v>
      </c>
      <c r="EO15" s="41">
        <f t="shared" si="44"/>
        <v>0.41182389937106917</v>
      </c>
      <c r="EP15" s="41">
        <f t="shared" si="45"/>
        <v>0.49836477987421385</v>
      </c>
      <c r="EQ15" s="41">
        <f t="shared" si="46"/>
        <v>0.50591194968553455</v>
      </c>
      <c r="ER15" s="41">
        <f t="shared" si="47"/>
        <v>0.53056603773584909</v>
      </c>
      <c r="ES15" s="41">
        <f t="shared" si="48"/>
        <v>0.60251572327044023</v>
      </c>
      <c r="ET15" s="41">
        <f t="shared" si="49"/>
        <v>0.73911949685534595</v>
      </c>
      <c r="EU15" s="33">
        <f t="shared" si="50"/>
        <v>0.71813842482100243</v>
      </c>
      <c r="EV15" s="41">
        <f t="shared" si="51"/>
        <v>0.32452830188679244</v>
      </c>
      <c r="EW15" s="41">
        <f t="shared" si="52"/>
        <v>0.3479245283018868</v>
      </c>
      <c r="EX15" s="57">
        <v>16</v>
      </c>
      <c r="EY15" s="57">
        <v>15</v>
      </c>
      <c r="EZ15" s="58">
        <v>100</v>
      </c>
      <c r="FA15" s="41">
        <f t="shared" si="53"/>
        <v>0.41685534591194967</v>
      </c>
      <c r="FB15" s="41">
        <f t="shared" si="54"/>
        <v>0.41484276729559749</v>
      </c>
      <c r="FC15" s="41">
        <f t="shared" si="55"/>
        <v>0.4188679245283019</v>
      </c>
      <c r="FD15" s="41">
        <f t="shared" si="56"/>
        <v>0.42742138364779875</v>
      </c>
      <c r="FE15" s="41">
        <f t="shared" si="57"/>
        <v>0.43345911949685534</v>
      </c>
      <c r="FF15" s="44">
        <v>1730</v>
      </c>
      <c r="FG15" s="44">
        <v>1734</v>
      </c>
      <c r="FH15" s="44">
        <v>1756</v>
      </c>
      <c r="FI15" s="44">
        <v>1828</v>
      </c>
      <c r="FJ15" s="44">
        <v>1828</v>
      </c>
      <c r="FK15" s="44">
        <v>1828</v>
      </c>
      <c r="FL15" s="44">
        <v>1828</v>
      </c>
      <c r="FM15" s="44">
        <v>1829</v>
      </c>
      <c r="FN15" s="44">
        <v>1830</v>
      </c>
      <c r="FO15" s="44">
        <v>1833</v>
      </c>
      <c r="FP15" s="44">
        <v>1833</v>
      </c>
      <c r="FQ15" s="44">
        <v>1834</v>
      </c>
      <c r="FR15" s="45">
        <v>1866</v>
      </c>
      <c r="FS15" s="44">
        <v>2383</v>
      </c>
      <c r="FT15" s="33">
        <f t="shared" si="58"/>
        <v>0.41288782816229119</v>
      </c>
      <c r="FU15" s="46">
        <v>2000</v>
      </c>
      <c r="FV15" s="59">
        <v>501</v>
      </c>
      <c r="FW15" s="33">
        <f t="shared" si="59"/>
        <v>0.41288782816229119</v>
      </c>
      <c r="FX15" s="33">
        <f t="shared" si="60"/>
        <v>0.41384248210023866</v>
      </c>
      <c r="FY15" s="33">
        <f t="shared" si="61"/>
        <v>0.41909307875894986</v>
      </c>
      <c r="FZ15" s="33">
        <f t="shared" si="62"/>
        <v>0.43627684964200475</v>
      </c>
      <c r="GA15" s="33">
        <f t="shared" si="63"/>
        <v>0.43627684964200475</v>
      </c>
      <c r="GB15" s="33">
        <f t="shared" si="64"/>
        <v>0.43627684964200475</v>
      </c>
      <c r="GC15" s="33">
        <f t="shared" si="65"/>
        <v>0.43627684964200475</v>
      </c>
      <c r="GD15" s="33">
        <f t="shared" si="66"/>
        <v>0.43651551312649167</v>
      </c>
      <c r="GE15" s="33">
        <f t="shared" si="67"/>
        <v>0.43675417661097854</v>
      </c>
      <c r="GF15" s="33">
        <f t="shared" si="68"/>
        <v>0.43747016706443914</v>
      </c>
      <c r="GG15" s="33">
        <f t="shared" si="69"/>
        <v>0.43747016706443914</v>
      </c>
      <c r="GH15" s="33">
        <f t="shared" si="70"/>
        <v>0.43770883054892601</v>
      </c>
      <c r="GI15" s="33">
        <f t="shared" si="89"/>
        <v>0.44534606205250599</v>
      </c>
      <c r="GJ15" s="33">
        <f t="shared" si="90"/>
        <v>0.56873508353221958</v>
      </c>
      <c r="GK15" s="47">
        <f t="shared" si="91"/>
        <v>-0.31670644391408115</v>
      </c>
      <c r="GL15" s="47">
        <f t="shared" si="91"/>
        <v>-0.19665871121718381</v>
      </c>
      <c r="GM15" s="56">
        <v>0</v>
      </c>
      <c r="GN15" s="56">
        <v>0</v>
      </c>
      <c r="GO15" s="56">
        <v>4</v>
      </c>
      <c r="GP15" s="56">
        <v>7</v>
      </c>
      <c r="GQ15" s="56">
        <v>7</v>
      </c>
      <c r="GR15" s="56">
        <v>8</v>
      </c>
      <c r="GS15" s="56">
        <v>8</v>
      </c>
      <c r="GT15" s="56">
        <v>10</v>
      </c>
      <c r="GU15" s="56">
        <v>10</v>
      </c>
      <c r="GV15" s="56">
        <v>10</v>
      </c>
      <c r="GW15" s="56">
        <v>10</v>
      </c>
      <c r="GX15" s="56">
        <v>10</v>
      </c>
      <c r="GY15" s="56">
        <v>10</v>
      </c>
      <c r="GZ15" s="49">
        <f>GW15/$HR$1</f>
        <v>1</v>
      </c>
      <c r="HA15" s="49">
        <f>GY15/$HR$1</f>
        <v>1</v>
      </c>
      <c r="HB15" s="56">
        <f>BJ15/(FV15/100)</f>
        <v>100</v>
      </c>
      <c r="HC15" s="50">
        <f>FV15/(AF15/100)</f>
        <v>12.60377358490566</v>
      </c>
      <c r="HD15" s="51">
        <f>BJ15/(AF15/100)</f>
        <v>12.60377358490566</v>
      </c>
      <c r="HE15" s="52">
        <f>FU15*FV15</f>
        <v>1002000</v>
      </c>
      <c r="HF15" s="52">
        <f>FU15*BJ15</f>
        <v>1002000</v>
      </c>
      <c r="HG15" s="53">
        <v>955432</v>
      </c>
      <c r="HH15" s="53">
        <v>955432</v>
      </c>
      <c r="HI15" s="53">
        <f>HF15-HG15</f>
        <v>46568</v>
      </c>
      <c r="HJ15" s="52">
        <v>46568</v>
      </c>
      <c r="HK15" s="53">
        <f>HE15-HG15</f>
        <v>46568</v>
      </c>
      <c r="HL15" s="53">
        <v>501</v>
      </c>
      <c r="HM15" s="53">
        <v>501</v>
      </c>
      <c r="HN15" s="54">
        <f t="shared" si="73"/>
        <v>28.50314465408805</v>
      </c>
      <c r="HO15" s="54">
        <f t="shared" si="74"/>
        <v>27.769607843137258</v>
      </c>
      <c r="HP15" s="48">
        <f t="shared" si="75"/>
        <v>3.9245283018867925</v>
      </c>
    </row>
    <row r="16" spans="1:227" x14ac:dyDescent="0.25">
      <c r="A16" s="23" t="s">
        <v>229</v>
      </c>
      <c r="B16" s="24">
        <v>1</v>
      </c>
      <c r="C16" s="24">
        <v>7</v>
      </c>
      <c r="D16" s="24">
        <f t="shared" si="0"/>
        <v>620</v>
      </c>
      <c r="E16" s="24">
        <v>30</v>
      </c>
      <c r="F16" s="24">
        <v>0</v>
      </c>
      <c r="G16" s="24">
        <v>34</v>
      </c>
      <c r="H16" s="24">
        <v>27</v>
      </c>
      <c r="I16" s="24">
        <v>52</v>
      </c>
      <c r="J16" s="24">
        <v>373</v>
      </c>
      <c r="K16" s="24">
        <v>0</v>
      </c>
      <c r="L16" s="24">
        <v>104</v>
      </c>
      <c r="M16" s="24">
        <v>0</v>
      </c>
      <c r="N16" s="24">
        <v>7</v>
      </c>
      <c r="O16" s="24">
        <v>7</v>
      </c>
      <c r="P16" s="24">
        <v>7</v>
      </c>
      <c r="Q16" s="24">
        <v>7</v>
      </c>
      <c r="R16" s="24">
        <f t="shared" si="1"/>
        <v>0</v>
      </c>
      <c r="S16" s="25">
        <v>7744</v>
      </c>
      <c r="T16" s="26">
        <v>990</v>
      </c>
      <c r="U16" s="26">
        <v>1212</v>
      </c>
      <c r="V16" s="26">
        <v>1740</v>
      </c>
      <c r="W16" s="26">
        <f t="shared" si="2"/>
        <v>222</v>
      </c>
      <c r="X16" s="26">
        <v>2286</v>
      </c>
      <c r="Y16" s="25">
        <v>7995</v>
      </c>
      <c r="Z16" s="26">
        <v>2899</v>
      </c>
      <c r="AA16" s="26">
        <v>3766</v>
      </c>
      <c r="AB16" s="26">
        <v>3871</v>
      </c>
      <c r="AC16" s="26">
        <f t="shared" si="3"/>
        <v>105</v>
      </c>
      <c r="AD16" s="27">
        <f t="shared" si="4"/>
        <v>2.7881040892193312</v>
      </c>
      <c r="AE16" s="28">
        <v>225</v>
      </c>
      <c r="AF16" s="29">
        <f>[1]Лист1!B17</f>
        <v>7995</v>
      </c>
      <c r="AG16" s="76">
        <v>5997</v>
      </c>
      <c r="AH16" s="60">
        <v>7816</v>
      </c>
      <c r="AI16" s="30">
        <v>3272</v>
      </c>
      <c r="AJ16" s="30">
        <v>3758</v>
      </c>
      <c r="AK16" s="31">
        <f t="shared" si="5"/>
        <v>48.527892561983471</v>
      </c>
      <c r="AL16" s="31">
        <f t="shared" si="6"/>
        <v>47.004377736085054</v>
      </c>
      <c r="AM16" s="32">
        <v>4072</v>
      </c>
      <c r="AN16" s="32">
        <v>4704</v>
      </c>
      <c r="AO16" s="32">
        <v>4910</v>
      </c>
      <c r="AP16" s="32">
        <v>5004</v>
      </c>
      <c r="AQ16" s="32">
        <v>5545</v>
      </c>
      <c r="AR16" s="32">
        <v>5839</v>
      </c>
      <c r="AS16" s="32">
        <v>5974</v>
      </c>
      <c r="AT16" s="32">
        <v>5916</v>
      </c>
      <c r="AU16" s="32">
        <v>5710</v>
      </c>
      <c r="AV16" s="32">
        <v>5565</v>
      </c>
      <c r="AW16" s="32">
        <v>5551</v>
      </c>
      <c r="AX16" s="32">
        <v>5548</v>
      </c>
      <c r="AY16" s="32">
        <v>5549</v>
      </c>
      <c r="AZ16" s="32">
        <v>5549</v>
      </c>
      <c r="BA16" s="32">
        <v>5552</v>
      </c>
      <c r="BB16" s="32">
        <v>5552</v>
      </c>
      <c r="BC16" s="32">
        <v>5554</v>
      </c>
      <c r="BD16" s="32">
        <v>5554</v>
      </c>
      <c r="BE16" s="32">
        <v>5555</v>
      </c>
      <c r="BF16" s="32">
        <v>5575</v>
      </c>
      <c r="BG16" s="33">
        <f t="shared" si="7"/>
        <v>0.76432958034800413</v>
      </c>
      <c r="BH16" s="34">
        <v>203</v>
      </c>
      <c r="BI16" s="34">
        <v>349</v>
      </c>
      <c r="BJ16" s="34">
        <v>500</v>
      </c>
      <c r="BK16" s="33">
        <f t="shared" si="8"/>
        <v>0.75690890481064488</v>
      </c>
      <c r="BL16" s="33">
        <f t="shared" si="9"/>
        <v>0.73055271238485153</v>
      </c>
      <c r="BM16" s="33">
        <f t="shared" si="10"/>
        <v>0.71200102354145345</v>
      </c>
      <c r="BN16" s="33">
        <f t="shared" si="11"/>
        <v>0.7102098259979529</v>
      </c>
      <c r="BO16" s="33">
        <f t="shared" si="12"/>
        <v>0.70982599795291712</v>
      </c>
      <c r="BP16" s="33">
        <f t="shared" si="13"/>
        <v>0.70995394063459571</v>
      </c>
      <c r="BQ16" s="33">
        <f t="shared" si="14"/>
        <v>0.70995394063459571</v>
      </c>
      <c r="BR16" s="33">
        <f t="shared" si="15"/>
        <v>0.7103377686796315</v>
      </c>
      <c r="BS16" s="33">
        <f t="shared" si="16"/>
        <v>0.7103377686796315</v>
      </c>
      <c r="BT16" s="33">
        <f t="shared" si="76"/>
        <v>0.71059365404298869</v>
      </c>
      <c r="BU16" s="33">
        <f t="shared" si="77"/>
        <v>0.71059365404298869</v>
      </c>
      <c r="BV16" s="33">
        <f t="shared" si="78"/>
        <v>0.71072159672466739</v>
      </c>
      <c r="BW16" s="33">
        <f t="shared" si="79"/>
        <v>0.7132804503582395</v>
      </c>
      <c r="BX16" s="35">
        <v>6670</v>
      </c>
      <c r="BY16" s="35">
        <v>500</v>
      </c>
      <c r="BZ16" s="36">
        <v>51</v>
      </c>
      <c r="CA16" s="36">
        <v>110</v>
      </c>
      <c r="CB16" s="36">
        <v>314</v>
      </c>
      <c r="CC16" s="36">
        <v>456</v>
      </c>
      <c r="CD16" s="36">
        <v>493</v>
      </c>
      <c r="CE16" s="36">
        <v>500</v>
      </c>
      <c r="CF16" s="36">
        <v>500</v>
      </c>
      <c r="CG16" s="36">
        <v>500</v>
      </c>
      <c r="CH16" s="36">
        <v>500</v>
      </c>
      <c r="CI16" s="36">
        <v>500</v>
      </c>
      <c r="CJ16" s="36">
        <v>500</v>
      </c>
      <c r="CK16" s="36">
        <v>500</v>
      </c>
      <c r="CL16" s="36">
        <v>500</v>
      </c>
      <c r="CM16" s="36">
        <v>500</v>
      </c>
      <c r="CN16" s="33">
        <f>BZ16/AH16</f>
        <v>6.5250767656090071E-3</v>
      </c>
      <c r="CO16" s="37">
        <v>715</v>
      </c>
      <c r="CP16" s="37">
        <v>1581</v>
      </c>
      <c r="CQ16" s="37">
        <v>894</v>
      </c>
      <c r="CR16" s="37">
        <v>2366</v>
      </c>
      <c r="CS16" s="37">
        <v>2579</v>
      </c>
      <c r="CT16" s="37">
        <v>2487</v>
      </c>
      <c r="CU16" s="37">
        <v>2537</v>
      </c>
      <c r="CV16" s="37">
        <v>2540</v>
      </c>
      <c r="CW16" s="37">
        <v>2712</v>
      </c>
      <c r="CX16" s="33">
        <f>CA16/AH16</f>
        <v>1.4073694984646877E-2</v>
      </c>
      <c r="CY16" s="33">
        <f>CB16/AH16</f>
        <v>4.0174002047082907E-2</v>
      </c>
      <c r="CZ16" s="33">
        <f>CC16/AH16</f>
        <v>5.8341862845445243E-2</v>
      </c>
      <c r="DA16" s="33">
        <f>CD16/AH16</f>
        <v>6.3075742067553731E-2</v>
      </c>
      <c r="DB16" s="33">
        <f>CE16/AH16</f>
        <v>6.3971340839303989E-2</v>
      </c>
      <c r="DC16" s="33">
        <f>CF16/AH16</f>
        <v>6.3971340839303989E-2</v>
      </c>
      <c r="DD16" s="33">
        <f>CG16/AH16</f>
        <v>6.3971340839303989E-2</v>
      </c>
      <c r="DE16" s="33">
        <f>CH16/AH16</f>
        <v>6.3971340839303989E-2</v>
      </c>
      <c r="DF16" s="33">
        <f>CI16/AH16</f>
        <v>6.3971340839303989E-2</v>
      </c>
      <c r="DG16" s="33">
        <f>CJ16/AH16</f>
        <v>6.3971340839303989E-2</v>
      </c>
      <c r="DH16" s="33">
        <f t="shared" si="93"/>
        <v>6.3971340839303989E-2</v>
      </c>
      <c r="DI16" s="33">
        <f t="shared" si="81"/>
        <v>6.3971340839303989E-2</v>
      </c>
      <c r="DJ16" s="33">
        <f t="shared" si="82"/>
        <v>6.3971340839303989E-2</v>
      </c>
      <c r="DK16" s="38">
        <f t="shared" si="28"/>
        <v>6025</v>
      </c>
      <c r="DL16" s="38">
        <f t="shared" si="28"/>
        <v>6026</v>
      </c>
      <c r="DM16" s="38">
        <f t="shared" si="28"/>
        <v>6024</v>
      </c>
      <c r="DN16" s="38">
        <f t="shared" si="28"/>
        <v>6021</v>
      </c>
      <c r="DO16" s="38">
        <f t="shared" si="29"/>
        <v>6044</v>
      </c>
      <c r="DP16" s="38">
        <f t="shared" si="30"/>
        <v>6048</v>
      </c>
      <c r="DQ16" s="38">
        <f t="shared" si="30"/>
        <v>6049</v>
      </c>
      <c r="DR16" s="38">
        <f t="shared" si="31"/>
        <v>6049</v>
      </c>
      <c r="DS16" s="38">
        <f t="shared" si="32"/>
        <v>6052</v>
      </c>
      <c r="DT16" s="38">
        <f t="shared" si="83"/>
        <v>6052</v>
      </c>
      <c r="DU16" s="38">
        <f t="shared" si="83"/>
        <v>6054</v>
      </c>
      <c r="DV16" s="38">
        <f t="shared" si="84"/>
        <v>6054</v>
      </c>
      <c r="DW16" s="38">
        <f t="shared" si="84"/>
        <v>6055</v>
      </c>
      <c r="DX16" s="38">
        <f t="shared" si="84"/>
        <v>6075</v>
      </c>
      <c r="DY16" s="39">
        <f t="shared" si="33"/>
        <v>0.77085465711361312</v>
      </c>
      <c r="DZ16" s="39">
        <f t="shared" si="34"/>
        <v>0.77098259979529171</v>
      </c>
      <c r="EA16" s="39">
        <f t="shared" si="35"/>
        <v>0.77072671443193452</v>
      </c>
      <c r="EB16" s="39">
        <f t="shared" si="36"/>
        <v>0.77034288638689863</v>
      </c>
      <c r="EC16" s="39">
        <f t="shared" si="37"/>
        <v>0.77328556806550663</v>
      </c>
      <c r="ED16" s="39">
        <f t="shared" si="38"/>
        <v>0.77379733879222112</v>
      </c>
      <c r="EE16" s="39">
        <f t="shared" si="39"/>
        <v>0.77392528147389972</v>
      </c>
      <c r="EF16" s="39">
        <f t="shared" si="40"/>
        <v>0.77392528147389972</v>
      </c>
      <c r="EG16" s="39">
        <f t="shared" si="41"/>
        <v>0.7743091095189355</v>
      </c>
      <c r="EH16" s="39">
        <f t="shared" si="42"/>
        <v>0.7743091095189355</v>
      </c>
      <c r="EI16" s="39">
        <f t="shared" si="85"/>
        <v>0.77456499488229269</v>
      </c>
      <c r="EJ16" s="39">
        <f t="shared" si="86"/>
        <v>0.77456499488229269</v>
      </c>
      <c r="EK16" s="39">
        <f t="shared" si="87"/>
        <v>0.7746929375639714</v>
      </c>
      <c r="EL16" s="39">
        <f t="shared" si="88"/>
        <v>0.77725179119754351</v>
      </c>
      <c r="EM16" s="40">
        <v>2848</v>
      </c>
      <c r="EN16" s="41">
        <f t="shared" si="43"/>
        <v>0.43464665415884929</v>
      </c>
      <c r="EO16" s="41">
        <f t="shared" si="44"/>
        <v>0.51369606003752344</v>
      </c>
      <c r="EP16" s="41">
        <f t="shared" si="45"/>
        <v>0.57185741088180109</v>
      </c>
      <c r="EQ16" s="41">
        <f t="shared" si="46"/>
        <v>0.65090681676047535</v>
      </c>
      <c r="ER16" s="41">
        <f t="shared" si="47"/>
        <v>0.67667292057535955</v>
      </c>
      <c r="ES16" s="41">
        <f t="shared" si="48"/>
        <v>0.6884302689180738</v>
      </c>
      <c r="ET16" s="41">
        <f t="shared" si="49"/>
        <v>0.69355847404627891</v>
      </c>
      <c r="EU16" s="33">
        <f t="shared" si="50"/>
        <v>0.74705731832139199</v>
      </c>
      <c r="EV16" s="41">
        <f t="shared" si="51"/>
        <v>8.943089430894309E-2</v>
      </c>
      <c r="EW16" s="41">
        <f t="shared" si="52"/>
        <v>0.19774859287054408</v>
      </c>
      <c r="EX16" s="57">
        <v>7</v>
      </c>
      <c r="EY16" s="57">
        <v>7</v>
      </c>
      <c r="EZ16" s="58">
        <v>86.67</v>
      </c>
      <c r="FA16" s="41">
        <f t="shared" si="53"/>
        <v>0.29593495934959352</v>
      </c>
      <c r="FB16" s="41">
        <f t="shared" si="54"/>
        <v>0.32257661038148844</v>
      </c>
      <c r="FC16" s="41">
        <f t="shared" si="55"/>
        <v>0.31106941838649155</v>
      </c>
      <c r="FD16" s="41">
        <f t="shared" si="56"/>
        <v>0.31732332707942462</v>
      </c>
      <c r="FE16" s="41">
        <f t="shared" si="57"/>
        <v>0.31769856160100063</v>
      </c>
      <c r="FF16" s="44">
        <v>2849</v>
      </c>
      <c r="FG16" s="44">
        <v>2851</v>
      </c>
      <c r="FH16" s="44">
        <v>2857</v>
      </c>
      <c r="FI16" s="44">
        <v>2869</v>
      </c>
      <c r="FJ16" s="44">
        <v>2870</v>
      </c>
      <c r="FK16" s="44">
        <v>2902</v>
      </c>
      <c r="FL16" s="44">
        <v>3008</v>
      </c>
      <c r="FM16" s="44">
        <v>3023</v>
      </c>
      <c r="FN16" s="44">
        <v>3029</v>
      </c>
      <c r="FO16" s="44">
        <v>3037</v>
      </c>
      <c r="FP16" s="44">
        <v>3045</v>
      </c>
      <c r="FQ16" s="44">
        <v>3060</v>
      </c>
      <c r="FR16" s="45">
        <v>3057</v>
      </c>
      <c r="FS16" s="44">
        <v>3664</v>
      </c>
      <c r="FT16" s="33">
        <f t="shared" si="58"/>
        <v>0.36438075742067555</v>
      </c>
      <c r="FU16" s="46">
        <v>5800</v>
      </c>
      <c r="FV16" s="59">
        <v>500</v>
      </c>
      <c r="FW16" s="33">
        <f t="shared" si="59"/>
        <v>0.36450870010235414</v>
      </c>
      <c r="FX16" s="33">
        <f t="shared" si="60"/>
        <v>0.36476458546571139</v>
      </c>
      <c r="FY16" s="33">
        <f t="shared" si="61"/>
        <v>0.36553224155578301</v>
      </c>
      <c r="FZ16" s="33">
        <f t="shared" si="62"/>
        <v>0.36706755373592631</v>
      </c>
      <c r="GA16" s="33">
        <f t="shared" si="63"/>
        <v>0.36719549641760491</v>
      </c>
      <c r="GB16" s="33">
        <f t="shared" si="64"/>
        <v>0.37128966223132037</v>
      </c>
      <c r="GC16" s="33">
        <f t="shared" si="65"/>
        <v>0.38485158648925283</v>
      </c>
      <c r="GD16" s="33">
        <f t="shared" si="66"/>
        <v>0.38677072671443191</v>
      </c>
      <c r="GE16" s="33">
        <f t="shared" si="67"/>
        <v>0.38753838280450359</v>
      </c>
      <c r="GF16" s="33">
        <f t="shared" si="68"/>
        <v>0.38856192425793246</v>
      </c>
      <c r="GG16" s="33">
        <f t="shared" si="69"/>
        <v>0.38958546571136132</v>
      </c>
      <c r="GH16" s="33">
        <f t="shared" si="70"/>
        <v>0.39150460593654041</v>
      </c>
      <c r="GI16" s="33">
        <f t="shared" si="89"/>
        <v>0.39112077789150462</v>
      </c>
      <c r="GJ16" s="33">
        <f t="shared" si="90"/>
        <v>0.46878198567041968</v>
      </c>
      <c r="GK16" s="47">
        <f t="shared" si="91"/>
        <v>-0.38357215967246677</v>
      </c>
      <c r="GL16" s="47">
        <f t="shared" si="91"/>
        <v>-0.30846980552712383</v>
      </c>
      <c r="GM16" s="56">
        <v>8</v>
      </c>
      <c r="GN16" s="56">
        <v>9</v>
      </c>
      <c r="GO16" s="56">
        <v>10</v>
      </c>
      <c r="GP16" s="56">
        <v>10</v>
      </c>
      <c r="GQ16" s="56">
        <v>10</v>
      </c>
      <c r="GR16" s="56">
        <v>10</v>
      </c>
      <c r="GS16" s="56">
        <v>10</v>
      </c>
      <c r="GT16" s="56">
        <v>10</v>
      </c>
      <c r="GU16" s="56">
        <v>10</v>
      </c>
      <c r="GV16" s="56">
        <v>10</v>
      </c>
      <c r="GW16" s="56">
        <v>10</v>
      </c>
      <c r="GX16" s="56">
        <v>10</v>
      </c>
      <c r="GY16" s="56">
        <v>10</v>
      </c>
      <c r="GZ16" s="49">
        <f>GW16/$HR$1</f>
        <v>1</v>
      </c>
      <c r="HA16" s="49">
        <f>GY16/$HR$1</f>
        <v>1</v>
      </c>
      <c r="HB16" s="56">
        <f>BJ16/(FV16/100)</f>
        <v>100</v>
      </c>
      <c r="HC16" s="50">
        <f>FV16/(AF16/100)</f>
        <v>6.2539086929330834</v>
      </c>
      <c r="HD16" s="51">
        <f>BJ16/(AF16/100)</f>
        <v>6.2539086929330834</v>
      </c>
      <c r="HE16" s="52">
        <f>FU16*FV16</f>
        <v>2900000</v>
      </c>
      <c r="HF16" s="52">
        <f>FU16*BJ16</f>
        <v>2900000</v>
      </c>
      <c r="HG16" s="53">
        <v>1510034.56</v>
      </c>
      <c r="HH16" s="53">
        <v>2856799.42</v>
      </c>
      <c r="HI16" s="53">
        <f>HF16-HG16</f>
        <v>1389965.44</v>
      </c>
      <c r="HJ16" s="52">
        <v>43200.58</v>
      </c>
      <c r="HK16" s="53">
        <f>HE16-HG16</f>
        <v>1389965.44</v>
      </c>
      <c r="HL16" s="53">
        <v>540</v>
      </c>
      <c r="HM16" s="53">
        <v>288</v>
      </c>
      <c r="HN16" s="54">
        <f t="shared" si="73"/>
        <v>49.987086776859506</v>
      </c>
      <c r="HO16" s="54">
        <f t="shared" si="74"/>
        <v>48.417761100687926</v>
      </c>
      <c r="HP16" s="48">
        <f t="shared" si="75"/>
        <v>4.365228267667292</v>
      </c>
    </row>
    <row r="17" spans="1:224" x14ac:dyDescent="0.25">
      <c r="A17" s="23" t="s">
        <v>230</v>
      </c>
      <c r="B17" s="24">
        <v>2</v>
      </c>
      <c r="C17" s="24">
        <v>3</v>
      </c>
      <c r="D17" s="24">
        <f t="shared" si="0"/>
        <v>1855</v>
      </c>
      <c r="E17" s="24">
        <v>342</v>
      </c>
      <c r="F17" s="24">
        <v>0</v>
      </c>
      <c r="G17" s="24">
        <v>347</v>
      </c>
      <c r="H17" s="24">
        <v>63</v>
      </c>
      <c r="I17" s="24">
        <v>626</v>
      </c>
      <c r="J17" s="24">
        <v>318</v>
      </c>
      <c r="K17" s="24">
        <v>0</v>
      </c>
      <c r="L17" s="24">
        <v>159</v>
      </c>
      <c r="M17" s="24">
        <v>0</v>
      </c>
      <c r="N17" s="24">
        <v>3</v>
      </c>
      <c r="O17" s="24">
        <v>4</v>
      </c>
      <c r="P17" s="24">
        <v>4</v>
      </c>
      <c r="Q17" s="24">
        <v>4</v>
      </c>
      <c r="R17" s="24">
        <f t="shared" si="1"/>
        <v>0</v>
      </c>
      <c r="S17" s="25">
        <v>2218</v>
      </c>
      <c r="T17" s="26">
        <v>352</v>
      </c>
      <c r="U17" s="26">
        <v>361</v>
      </c>
      <c r="V17" s="26">
        <v>371</v>
      </c>
      <c r="W17" s="26">
        <f t="shared" si="2"/>
        <v>9</v>
      </c>
      <c r="X17" s="26">
        <v>376</v>
      </c>
      <c r="Y17" s="25">
        <v>2289</v>
      </c>
      <c r="Z17" s="26">
        <v>455</v>
      </c>
      <c r="AA17" s="26">
        <v>591</v>
      </c>
      <c r="AB17" s="26">
        <v>619</v>
      </c>
      <c r="AC17" s="26">
        <f t="shared" si="3"/>
        <v>28</v>
      </c>
      <c r="AD17" s="27">
        <f t="shared" si="4"/>
        <v>4.7377326565143827</v>
      </c>
      <c r="AE17" s="28">
        <v>371</v>
      </c>
      <c r="AF17" s="29">
        <f>[1]Лист1!B18</f>
        <v>2289</v>
      </c>
      <c r="AG17" s="29"/>
      <c r="AH17" s="60">
        <v>2101</v>
      </c>
      <c r="AI17" s="30">
        <v>1234</v>
      </c>
      <c r="AJ17" s="30">
        <v>1296</v>
      </c>
      <c r="AK17" s="31">
        <f t="shared" si="5"/>
        <v>58.431018935978358</v>
      </c>
      <c r="AL17" s="31">
        <f t="shared" si="6"/>
        <v>56.618610747051115</v>
      </c>
      <c r="AM17" s="32">
        <v>1326</v>
      </c>
      <c r="AN17" s="32">
        <v>1328</v>
      </c>
      <c r="AO17" s="32">
        <v>1328</v>
      </c>
      <c r="AP17" s="32">
        <v>1352</v>
      </c>
      <c r="AQ17" s="32">
        <v>1353</v>
      </c>
      <c r="AR17" s="32">
        <v>1355</v>
      </c>
      <c r="AS17" s="32">
        <v>1360</v>
      </c>
      <c r="AT17" s="32">
        <v>1360</v>
      </c>
      <c r="AU17" s="32">
        <v>1356</v>
      </c>
      <c r="AV17" s="32">
        <v>1407</v>
      </c>
      <c r="AW17" s="32">
        <v>1502</v>
      </c>
      <c r="AX17" s="32">
        <v>1582</v>
      </c>
      <c r="AY17" s="32">
        <v>1593</v>
      </c>
      <c r="AZ17" s="32">
        <v>1594</v>
      </c>
      <c r="BA17" s="32">
        <v>1594</v>
      </c>
      <c r="BB17" s="32">
        <v>1593</v>
      </c>
      <c r="BC17" s="32">
        <v>1591</v>
      </c>
      <c r="BD17" s="32">
        <v>1589</v>
      </c>
      <c r="BE17" s="32">
        <v>1589</v>
      </c>
      <c r="BF17" s="32">
        <v>1590</v>
      </c>
      <c r="BG17" s="33">
        <f t="shared" si="7"/>
        <v>0.64731080437886723</v>
      </c>
      <c r="BH17" s="34"/>
      <c r="BI17" s="34"/>
      <c r="BJ17" s="34"/>
      <c r="BK17" s="33">
        <f t="shared" si="8"/>
        <v>0.64731080437886723</v>
      </c>
      <c r="BL17" s="33">
        <f t="shared" si="9"/>
        <v>0.64540694907187057</v>
      </c>
      <c r="BM17" s="33">
        <f t="shared" si="10"/>
        <v>0.66968110423607807</v>
      </c>
      <c r="BN17" s="33">
        <f t="shared" si="11"/>
        <v>0.71489766777724895</v>
      </c>
      <c r="BO17" s="33">
        <f t="shared" si="12"/>
        <v>0.75297477391718226</v>
      </c>
      <c r="BP17" s="33">
        <f t="shared" si="13"/>
        <v>0.75821037601142316</v>
      </c>
      <c r="BQ17" s="33">
        <f t="shared" si="14"/>
        <v>0.75868633983817235</v>
      </c>
      <c r="BR17" s="33">
        <f t="shared" si="15"/>
        <v>0.75868633983817235</v>
      </c>
      <c r="BS17" s="33">
        <f t="shared" si="16"/>
        <v>0.75821037601142316</v>
      </c>
      <c r="BT17" s="33">
        <f t="shared" si="76"/>
        <v>0.75725844835792477</v>
      </c>
      <c r="BU17" s="33">
        <f t="shared" si="77"/>
        <v>0.7563065207044265</v>
      </c>
      <c r="BV17" s="33">
        <f t="shared" si="78"/>
        <v>0.7563065207044265</v>
      </c>
      <c r="BW17" s="33">
        <f t="shared" si="79"/>
        <v>0.75678248453117558</v>
      </c>
      <c r="BX17" s="67">
        <v>4120</v>
      </c>
      <c r="BY17" s="67">
        <v>36</v>
      </c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3"/>
      <c r="CO17" s="37"/>
      <c r="CP17" s="37"/>
      <c r="CQ17" s="37"/>
      <c r="CR17" s="37"/>
      <c r="CS17" s="37"/>
      <c r="CT17" s="37"/>
      <c r="CU17" s="37"/>
      <c r="CV17" s="37"/>
      <c r="CW17" s="37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8">
        <f t="shared" si="28"/>
        <v>1360</v>
      </c>
      <c r="DL17" s="38">
        <f t="shared" si="28"/>
        <v>1360</v>
      </c>
      <c r="DM17" s="38">
        <f t="shared" si="28"/>
        <v>1356</v>
      </c>
      <c r="DN17" s="38">
        <f t="shared" si="28"/>
        <v>1407</v>
      </c>
      <c r="DO17" s="38">
        <f t="shared" si="29"/>
        <v>1502</v>
      </c>
      <c r="DP17" s="38">
        <f t="shared" si="30"/>
        <v>1582</v>
      </c>
      <c r="DQ17" s="38">
        <f t="shared" si="30"/>
        <v>1593</v>
      </c>
      <c r="DR17" s="38">
        <f t="shared" si="31"/>
        <v>1594</v>
      </c>
      <c r="DS17" s="38">
        <f t="shared" si="32"/>
        <v>1594</v>
      </c>
      <c r="DT17" s="38">
        <f t="shared" si="83"/>
        <v>1593</v>
      </c>
      <c r="DU17" s="38">
        <f t="shared" si="83"/>
        <v>1591</v>
      </c>
      <c r="DV17" s="38">
        <f t="shared" si="84"/>
        <v>1589</v>
      </c>
      <c r="DW17" s="38">
        <f t="shared" si="84"/>
        <v>1589</v>
      </c>
      <c r="DX17" s="38">
        <f t="shared" si="84"/>
        <v>1590</v>
      </c>
      <c r="DY17" s="39">
        <f t="shared" si="33"/>
        <v>0.64731080437886723</v>
      </c>
      <c r="DZ17" s="39">
        <f t="shared" si="34"/>
        <v>0.64731080437886723</v>
      </c>
      <c r="EA17" s="39">
        <f t="shared" si="35"/>
        <v>0.64540694907187057</v>
      </c>
      <c r="EB17" s="39">
        <f t="shared" si="36"/>
        <v>0.66968110423607807</v>
      </c>
      <c r="EC17" s="39">
        <f t="shared" si="37"/>
        <v>0.71489766777724895</v>
      </c>
      <c r="ED17" s="39">
        <f t="shared" si="38"/>
        <v>0.75297477391718226</v>
      </c>
      <c r="EE17" s="39">
        <f t="shared" si="39"/>
        <v>0.75821037601142316</v>
      </c>
      <c r="EF17" s="39">
        <f t="shared" si="40"/>
        <v>0.75868633983817235</v>
      </c>
      <c r="EG17" s="39">
        <f t="shared" si="41"/>
        <v>0.75868633983817235</v>
      </c>
      <c r="EH17" s="39">
        <f t="shared" si="42"/>
        <v>0.75821037601142316</v>
      </c>
      <c r="EI17" s="39">
        <f t="shared" si="85"/>
        <v>0.75725844835792477</v>
      </c>
      <c r="EJ17" s="39">
        <f t="shared" si="86"/>
        <v>0.7563065207044265</v>
      </c>
      <c r="EK17" s="39">
        <f t="shared" si="87"/>
        <v>0.7563065207044265</v>
      </c>
      <c r="EL17" s="39">
        <f t="shared" si="88"/>
        <v>0.75678248453117558</v>
      </c>
      <c r="EM17" s="40">
        <v>939</v>
      </c>
      <c r="EN17" s="41">
        <f t="shared" si="43"/>
        <v>0.53910004368719966</v>
      </c>
      <c r="EO17" s="41">
        <f t="shared" si="44"/>
        <v>0.56618610747051112</v>
      </c>
      <c r="EP17" s="41">
        <f t="shared" si="45"/>
        <v>0.57929226736566186</v>
      </c>
      <c r="EQ17" s="41">
        <f t="shared" si="46"/>
        <v>0.58016601135867196</v>
      </c>
      <c r="ER17" s="41">
        <f t="shared" si="47"/>
        <v>0.58016601135867196</v>
      </c>
      <c r="ES17" s="41">
        <f t="shared" si="48"/>
        <v>0.59065093927479251</v>
      </c>
      <c r="ET17" s="41">
        <f t="shared" si="49"/>
        <v>0.5910878112712975</v>
      </c>
      <c r="EU17" s="33">
        <f t="shared" si="50"/>
        <v>0.64493098524512138</v>
      </c>
      <c r="EV17" s="41">
        <f t="shared" si="51"/>
        <v>0</v>
      </c>
      <c r="EW17" s="41">
        <f t="shared" si="52"/>
        <v>0</v>
      </c>
      <c r="EX17" s="42"/>
      <c r="EY17" s="42"/>
      <c r="EZ17" s="43"/>
      <c r="FA17" s="41">
        <f t="shared" si="53"/>
        <v>0</v>
      </c>
      <c r="FB17" s="41">
        <f t="shared" si="54"/>
        <v>0</v>
      </c>
      <c r="FC17" s="41">
        <f t="shared" si="55"/>
        <v>0</v>
      </c>
      <c r="FD17" s="41">
        <f t="shared" si="56"/>
        <v>0</v>
      </c>
      <c r="FE17" s="41">
        <f t="shared" si="57"/>
        <v>0</v>
      </c>
      <c r="FF17" s="44">
        <v>939</v>
      </c>
      <c r="FG17" s="44">
        <v>939</v>
      </c>
      <c r="FH17" s="44">
        <v>934</v>
      </c>
      <c r="FI17" s="44">
        <v>968</v>
      </c>
      <c r="FJ17" s="44">
        <v>964</v>
      </c>
      <c r="FK17" s="44">
        <v>966</v>
      </c>
      <c r="FL17" s="44">
        <v>966</v>
      </c>
      <c r="FM17" s="44">
        <v>971</v>
      </c>
      <c r="FN17" s="44">
        <v>1034</v>
      </c>
      <c r="FO17" s="44">
        <v>1114</v>
      </c>
      <c r="FP17" s="44">
        <v>1117</v>
      </c>
      <c r="FQ17" s="44">
        <v>1116</v>
      </c>
      <c r="FR17" s="45">
        <v>1116</v>
      </c>
      <c r="FS17" s="44">
        <v>853</v>
      </c>
      <c r="FT17" s="33">
        <f t="shared" si="58"/>
        <v>0.44693003331746789</v>
      </c>
      <c r="FU17" s="46"/>
      <c r="FV17" s="46"/>
      <c r="FW17" s="33">
        <f t="shared" si="59"/>
        <v>0.44693003331746789</v>
      </c>
      <c r="FX17" s="33">
        <f t="shared" si="60"/>
        <v>0.44693003331746789</v>
      </c>
      <c r="FY17" s="33">
        <f t="shared" si="61"/>
        <v>0.44455021418372204</v>
      </c>
      <c r="FZ17" s="33">
        <f t="shared" si="62"/>
        <v>0.4607329842931937</v>
      </c>
      <c r="GA17" s="33">
        <f t="shared" si="63"/>
        <v>0.45882912898619704</v>
      </c>
      <c r="GB17" s="33">
        <f t="shared" si="64"/>
        <v>0.45978105663969537</v>
      </c>
      <c r="GC17" s="33">
        <f t="shared" si="65"/>
        <v>0.45978105663969537</v>
      </c>
      <c r="GD17" s="33">
        <f t="shared" si="66"/>
        <v>0.46216087577344123</v>
      </c>
      <c r="GE17" s="33">
        <f t="shared" si="67"/>
        <v>0.49214659685863876</v>
      </c>
      <c r="GF17" s="33">
        <f t="shared" si="68"/>
        <v>0.53022370299857213</v>
      </c>
      <c r="GG17" s="33">
        <f t="shared" si="69"/>
        <v>0.5316515944788196</v>
      </c>
      <c r="GH17" s="33">
        <f>FQ17/AH17</f>
        <v>0.53117563065207041</v>
      </c>
      <c r="GI17" s="33">
        <f t="shared" si="89"/>
        <v>0.53117563065207041</v>
      </c>
      <c r="GJ17" s="33">
        <f t="shared" si="90"/>
        <v>0.40599714421703953</v>
      </c>
      <c r="GK17" s="47">
        <f t="shared" si="91"/>
        <v>-0.22513089005235609</v>
      </c>
      <c r="GL17" s="47">
        <f t="shared" si="91"/>
        <v>-0.35078534031413605</v>
      </c>
      <c r="GM17" s="48"/>
      <c r="GN17" s="48"/>
      <c r="GO17" s="48"/>
      <c r="GP17" s="68">
        <v>1</v>
      </c>
      <c r="GQ17" s="68">
        <v>2</v>
      </c>
      <c r="GR17" s="68">
        <v>6</v>
      </c>
      <c r="GS17" s="68">
        <v>6</v>
      </c>
      <c r="GT17" s="68">
        <v>6</v>
      </c>
      <c r="GU17" s="68">
        <v>6</v>
      </c>
      <c r="GV17" s="68">
        <v>6</v>
      </c>
      <c r="GW17" s="68">
        <v>9</v>
      </c>
      <c r="GX17" s="68">
        <v>10</v>
      </c>
      <c r="GY17" s="68">
        <v>11</v>
      </c>
      <c r="GZ17" s="69">
        <f>GW17/$HS$1</f>
        <v>0.5625</v>
      </c>
      <c r="HA17" s="69">
        <f t="shared" ref="HA17:HA18" si="94">GY17/$HS$1</f>
        <v>0.6875</v>
      </c>
      <c r="HB17" s="56"/>
      <c r="HC17" s="50"/>
      <c r="HD17" s="51"/>
      <c r="HE17" s="52"/>
      <c r="HF17" s="52"/>
      <c r="HG17" s="53"/>
      <c r="HH17" s="53"/>
      <c r="HI17" s="53"/>
      <c r="HJ17" s="52"/>
      <c r="HK17" s="53"/>
      <c r="HL17" s="53"/>
      <c r="HM17" s="53"/>
      <c r="HN17" s="54">
        <f t="shared" si="73"/>
        <v>27.908025247971146</v>
      </c>
      <c r="HO17" s="54">
        <f t="shared" si="74"/>
        <v>27.042376583660985</v>
      </c>
      <c r="HP17" s="48">
        <f t="shared" si="75"/>
        <v>0</v>
      </c>
    </row>
    <row r="18" spans="1:224" x14ac:dyDescent="0.25">
      <c r="A18" s="23" t="s">
        <v>231</v>
      </c>
      <c r="B18" s="24">
        <v>2</v>
      </c>
      <c r="C18" s="24">
        <v>4</v>
      </c>
      <c r="D18" s="24">
        <f t="shared" si="0"/>
        <v>2331</v>
      </c>
      <c r="E18" s="24">
        <v>88</v>
      </c>
      <c r="F18" s="24">
        <v>0</v>
      </c>
      <c r="G18" s="24">
        <v>80</v>
      </c>
      <c r="H18" s="24">
        <v>98</v>
      </c>
      <c r="I18" s="24">
        <v>1075</v>
      </c>
      <c r="J18" s="24">
        <v>841</v>
      </c>
      <c r="K18" s="24">
        <v>0</v>
      </c>
      <c r="L18" s="24">
        <v>149</v>
      </c>
      <c r="M18" s="24">
        <v>0</v>
      </c>
      <c r="N18" s="24">
        <v>4</v>
      </c>
      <c r="O18" s="24">
        <v>4</v>
      </c>
      <c r="P18" s="24">
        <v>4</v>
      </c>
      <c r="Q18" s="24">
        <v>5</v>
      </c>
      <c r="R18" s="24">
        <f t="shared" si="1"/>
        <v>1</v>
      </c>
      <c r="S18" s="25">
        <v>5243</v>
      </c>
      <c r="T18" s="26">
        <v>1472</v>
      </c>
      <c r="U18" s="26">
        <v>1577</v>
      </c>
      <c r="V18" s="26">
        <v>1571</v>
      </c>
      <c r="W18" s="26">
        <f t="shared" si="2"/>
        <v>105</v>
      </c>
      <c r="X18" s="26">
        <v>1617</v>
      </c>
      <c r="Y18" s="25">
        <v>5200</v>
      </c>
      <c r="Z18" s="26">
        <v>1666</v>
      </c>
      <c r="AA18" s="26">
        <v>2118</v>
      </c>
      <c r="AB18" s="26">
        <v>2133</v>
      </c>
      <c r="AC18" s="26">
        <f t="shared" si="3"/>
        <v>15</v>
      </c>
      <c r="AD18" s="27">
        <f t="shared" si="4"/>
        <v>0.70821529745042489</v>
      </c>
      <c r="AE18" s="28">
        <v>22</v>
      </c>
      <c r="AF18" s="29">
        <v>4969</v>
      </c>
      <c r="AG18" s="29">
        <v>3460</v>
      </c>
      <c r="AH18" s="60">
        <v>4969</v>
      </c>
      <c r="AI18" s="30">
        <v>3375</v>
      </c>
      <c r="AJ18" s="30">
        <v>3531</v>
      </c>
      <c r="AK18" s="31">
        <f t="shared" si="5"/>
        <v>67.34693877551021</v>
      </c>
      <c r="AL18" s="31">
        <f t="shared" si="6"/>
        <v>67.90384615384616</v>
      </c>
      <c r="AM18" s="32">
        <v>3761</v>
      </c>
      <c r="AN18" s="32">
        <v>3799</v>
      </c>
      <c r="AO18" s="32">
        <v>3819</v>
      </c>
      <c r="AP18" s="32">
        <v>3825</v>
      </c>
      <c r="AQ18" s="32">
        <v>3830</v>
      </c>
      <c r="AR18" s="32">
        <v>3830</v>
      </c>
      <c r="AS18" s="32">
        <v>3844</v>
      </c>
      <c r="AT18" s="32">
        <v>3839</v>
      </c>
      <c r="AU18" s="32">
        <v>3839</v>
      </c>
      <c r="AV18" s="32">
        <v>3881</v>
      </c>
      <c r="AW18" s="32">
        <v>3887</v>
      </c>
      <c r="AX18" s="32">
        <v>3887</v>
      </c>
      <c r="AY18" s="32">
        <v>3888</v>
      </c>
      <c r="AZ18" s="32">
        <v>3891</v>
      </c>
      <c r="BA18" s="32">
        <v>3892</v>
      </c>
      <c r="BB18" s="32">
        <v>3893</v>
      </c>
      <c r="BC18" s="32">
        <v>3935</v>
      </c>
      <c r="BD18" s="32">
        <v>3947</v>
      </c>
      <c r="BE18" s="32">
        <v>3949</v>
      </c>
      <c r="BF18" s="32">
        <v>3960</v>
      </c>
      <c r="BG18" s="33">
        <f t="shared" si="7"/>
        <v>0.77359629704165833</v>
      </c>
      <c r="BH18" s="34"/>
      <c r="BI18" s="34"/>
      <c r="BJ18" s="34"/>
      <c r="BK18" s="33">
        <f t="shared" si="8"/>
        <v>0.77259005836184347</v>
      </c>
      <c r="BL18" s="33">
        <f t="shared" si="9"/>
        <v>0.77259005836184347</v>
      </c>
      <c r="BM18" s="33">
        <f t="shared" si="10"/>
        <v>0.78104246327228821</v>
      </c>
      <c r="BN18" s="33">
        <f t="shared" si="11"/>
        <v>0.78224994968806605</v>
      </c>
      <c r="BO18" s="33">
        <f t="shared" si="12"/>
        <v>0.78224994968806605</v>
      </c>
      <c r="BP18" s="33">
        <f t="shared" si="13"/>
        <v>0.78245119742402902</v>
      </c>
      <c r="BQ18" s="33">
        <f t="shared" si="14"/>
        <v>0.78305494063191794</v>
      </c>
      <c r="BR18" s="33">
        <f t="shared" si="15"/>
        <v>0.78325618836788091</v>
      </c>
      <c r="BS18" s="33">
        <f t="shared" si="16"/>
        <v>0.78345743610384389</v>
      </c>
      <c r="BT18" s="33">
        <f t="shared" si="76"/>
        <v>0.79190984101428863</v>
      </c>
      <c r="BU18" s="33">
        <f t="shared" si="77"/>
        <v>0.79432481384584419</v>
      </c>
      <c r="BV18" s="33">
        <f t="shared" si="78"/>
        <v>0.79472730931777014</v>
      </c>
      <c r="BW18" s="33">
        <f t="shared" si="79"/>
        <v>0.79694103441336284</v>
      </c>
      <c r="BX18" s="67">
        <v>3300</v>
      </c>
      <c r="BY18" s="67">
        <v>75</v>
      </c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3"/>
      <c r="CO18" s="37"/>
      <c r="CP18" s="37"/>
      <c r="CQ18" s="37"/>
      <c r="CR18" s="37"/>
      <c r="CS18" s="37"/>
      <c r="CT18" s="37"/>
      <c r="CU18" s="37"/>
      <c r="CV18" s="37"/>
      <c r="CW18" s="37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8">
        <f t="shared" si="28"/>
        <v>3844</v>
      </c>
      <c r="DL18" s="38">
        <f t="shared" si="28"/>
        <v>3839</v>
      </c>
      <c r="DM18" s="38">
        <f t="shared" si="28"/>
        <v>3839</v>
      </c>
      <c r="DN18" s="38">
        <f t="shared" si="28"/>
        <v>3881</v>
      </c>
      <c r="DO18" s="38">
        <f t="shared" si="29"/>
        <v>3887</v>
      </c>
      <c r="DP18" s="38">
        <f t="shared" si="30"/>
        <v>3887</v>
      </c>
      <c r="DQ18" s="38">
        <f t="shared" si="30"/>
        <v>3888</v>
      </c>
      <c r="DR18" s="38">
        <f t="shared" si="31"/>
        <v>3891</v>
      </c>
      <c r="DS18" s="38">
        <f t="shared" si="32"/>
        <v>3892</v>
      </c>
      <c r="DT18" s="38">
        <f t="shared" si="83"/>
        <v>3893</v>
      </c>
      <c r="DU18" s="38">
        <f t="shared" si="83"/>
        <v>3935</v>
      </c>
      <c r="DV18" s="38">
        <f t="shared" si="84"/>
        <v>3947</v>
      </c>
      <c r="DW18" s="38">
        <f t="shared" si="84"/>
        <v>3949</v>
      </c>
      <c r="DX18" s="38">
        <f t="shared" si="84"/>
        <v>3960</v>
      </c>
      <c r="DY18" s="39">
        <f t="shared" si="33"/>
        <v>0.77359629704165833</v>
      </c>
      <c r="DZ18" s="39">
        <f t="shared" si="34"/>
        <v>0.77259005836184347</v>
      </c>
      <c r="EA18" s="39">
        <f t="shared" si="35"/>
        <v>0.77259005836184347</v>
      </c>
      <c r="EB18" s="39">
        <f t="shared" si="36"/>
        <v>0.78104246327228821</v>
      </c>
      <c r="EC18" s="39">
        <f t="shared" si="37"/>
        <v>0.78224994968806605</v>
      </c>
      <c r="ED18" s="39">
        <f t="shared" si="38"/>
        <v>0.78224994968806605</v>
      </c>
      <c r="EE18" s="39">
        <f t="shared" si="39"/>
        <v>0.78245119742402902</v>
      </c>
      <c r="EF18" s="39">
        <f t="shared" si="40"/>
        <v>0.78305494063191794</v>
      </c>
      <c r="EG18" s="39">
        <f t="shared" si="41"/>
        <v>0.78325618836788091</v>
      </c>
      <c r="EH18" s="39">
        <f t="shared" si="42"/>
        <v>0.78345743610384389</v>
      </c>
      <c r="EI18" s="39">
        <f t="shared" si="85"/>
        <v>0.79190984101428863</v>
      </c>
      <c r="EJ18" s="39">
        <f t="shared" si="86"/>
        <v>0.79432481384584419</v>
      </c>
      <c r="EK18" s="39">
        <f t="shared" si="87"/>
        <v>0.79472730931777014</v>
      </c>
      <c r="EL18" s="39">
        <f t="shared" si="88"/>
        <v>0.79694103441336284</v>
      </c>
      <c r="EM18" s="40">
        <v>2863</v>
      </c>
      <c r="EN18" s="41">
        <f t="shared" si="43"/>
        <v>0.67921110887502512</v>
      </c>
      <c r="EO18" s="41">
        <f t="shared" si="44"/>
        <v>0.71060575568524853</v>
      </c>
      <c r="EP18" s="41">
        <f t="shared" si="45"/>
        <v>0.75689273495673171</v>
      </c>
      <c r="EQ18" s="41">
        <f t="shared" si="46"/>
        <v>0.76454014892332456</v>
      </c>
      <c r="ER18" s="41">
        <f t="shared" si="47"/>
        <v>0.76856510364258401</v>
      </c>
      <c r="ES18" s="41">
        <f t="shared" si="48"/>
        <v>0.76977259005836185</v>
      </c>
      <c r="ET18" s="41">
        <f t="shared" si="49"/>
        <v>0.77077882873817671</v>
      </c>
      <c r="EU18" s="33">
        <f t="shared" si="50"/>
        <v>0.77077882873817671</v>
      </c>
      <c r="EV18" s="41">
        <f t="shared" si="51"/>
        <v>0</v>
      </c>
      <c r="EW18" s="41">
        <f t="shared" si="52"/>
        <v>0</v>
      </c>
      <c r="EX18" s="42"/>
      <c r="EY18" s="42"/>
      <c r="EZ18" s="43"/>
      <c r="FA18" s="41">
        <f t="shared" si="53"/>
        <v>0</v>
      </c>
      <c r="FB18" s="41">
        <f t="shared" si="54"/>
        <v>0</v>
      </c>
      <c r="FC18" s="41">
        <f t="shared" si="55"/>
        <v>0</v>
      </c>
      <c r="FD18" s="41">
        <f t="shared" si="56"/>
        <v>0</v>
      </c>
      <c r="FE18" s="41">
        <f t="shared" si="57"/>
        <v>0</v>
      </c>
      <c r="FF18" s="44">
        <v>2862</v>
      </c>
      <c r="FG18" s="44">
        <v>2867</v>
      </c>
      <c r="FH18" s="44">
        <v>2865</v>
      </c>
      <c r="FI18" s="44">
        <v>2868</v>
      </c>
      <c r="FJ18" s="44">
        <v>2871</v>
      </c>
      <c r="FK18" s="44">
        <v>2879</v>
      </c>
      <c r="FL18" s="44">
        <v>2879</v>
      </c>
      <c r="FM18" s="44">
        <v>2879</v>
      </c>
      <c r="FN18" s="44">
        <v>2936</v>
      </c>
      <c r="FO18" s="44">
        <v>2942</v>
      </c>
      <c r="FP18" s="44">
        <v>2942</v>
      </c>
      <c r="FQ18" s="44">
        <v>2968</v>
      </c>
      <c r="FR18" s="45">
        <v>2971</v>
      </c>
      <c r="FS18" s="44">
        <v>3043</v>
      </c>
      <c r="FT18" s="33">
        <f t="shared" si="58"/>
        <v>0.57617226806198429</v>
      </c>
      <c r="FU18" s="46"/>
      <c r="FV18" s="46"/>
      <c r="FW18" s="33">
        <f t="shared" si="59"/>
        <v>0.57597102032602132</v>
      </c>
      <c r="FX18" s="33">
        <f t="shared" si="60"/>
        <v>0.57697725900583618</v>
      </c>
      <c r="FY18" s="33">
        <f t="shared" si="61"/>
        <v>0.57657476353391024</v>
      </c>
      <c r="FZ18" s="33">
        <f t="shared" si="62"/>
        <v>0.57717850674179916</v>
      </c>
      <c r="GA18" s="33">
        <f t="shared" si="63"/>
        <v>0.57778224994968808</v>
      </c>
      <c r="GB18" s="33">
        <f t="shared" si="64"/>
        <v>0.57939223183739186</v>
      </c>
      <c r="GC18" s="33">
        <f t="shared" si="65"/>
        <v>0.57939223183739186</v>
      </c>
      <c r="GD18" s="33">
        <f t="shared" si="66"/>
        <v>0.57939223183739186</v>
      </c>
      <c r="GE18" s="33">
        <f t="shared" si="67"/>
        <v>0.59086335278728119</v>
      </c>
      <c r="GF18" s="33">
        <f t="shared" si="68"/>
        <v>0.59207083920305892</v>
      </c>
      <c r="GG18" s="33">
        <f t="shared" si="69"/>
        <v>0.59207083920305892</v>
      </c>
      <c r="GH18" s="33">
        <f t="shared" ref="GH18:GH39" si="95">FQ18/AH18</f>
        <v>0.59730328033809621</v>
      </c>
      <c r="GI18" s="33">
        <f t="shared" si="89"/>
        <v>0.59790702354598513</v>
      </c>
      <c r="GJ18" s="33">
        <f t="shared" si="90"/>
        <v>0.61239686053531894</v>
      </c>
      <c r="GK18" s="47">
        <f t="shared" si="91"/>
        <v>-0.19682028577178501</v>
      </c>
      <c r="GL18" s="47">
        <f t="shared" si="91"/>
        <v>-0.18454417387804389</v>
      </c>
      <c r="GM18" s="48"/>
      <c r="GN18" s="48"/>
      <c r="GO18" s="48"/>
      <c r="GP18" s="68">
        <v>0</v>
      </c>
      <c r="GQ18" s="68">
        <v>3</v>
      </c>
      <c r="GR18" s="68">
        <v>5</v>
      </c>
      <c r="GS18" s="68">
        <v>6</v>
      </c>
      <c r="GT18" s="68">
        <v>6</v>
      </c>
      <c r="GU18" s="68">
        <v>7</v>
      </c>
      <c r="GV18" s="68">
        <v>8</v>
      </c>
      <c r="GW18" s="68">
        <v>8</v>
      </c>
      <c r="GX18" s="68">
        <v>10</v>
      </c>
      <c r="GY18" s="68">
        <v>14</v>
      </c>
      <c r="GZ18" s="69">
        <f>GW18/$HS$1</f>
        <v>0.5</v>
      </c>
      <c r="HA18" s="69">
        <f t="shared" si="94"/>
        <v>0.875</v>
      </c>
      <c r="HB18" s="56"/>
      <c r="HC18" s="50"/>
      <c r="HD18" s="51"/>
      <c r="HE18" s="52"/>
      <c r="HF18" s="52"/>
      <c r="HG18" s="53"/>
      <c r="HH18" s="53"/>
      <c r="HI18" s="53"/>
      <c r="HJ18" s="52"/>
      <c r="HK18" s="53"/>
      <c r="HL18" s="53"/>
      <c r="HM18" s="53"/>
      <c r="HN18" s="54">
        <f t="shared" si="73"/>
        <v>40.682815182147628</v>
      </c>
      <c r="HO18" s="54">
        <f t="shared" si="74"/>
        <v>41.019230769230766</v>
      </c>
      <c r="HP18" s="48">
        <f t="shared" si="75"/>
        <v>0</v>
      </c>
    </row>
    <row r="19" spans="1:224" ht="30" x14ac:dyDescent="0.25">
      <c r="A19" s="23" t="s">
        <v>232</v>
      </c>
      <c r="B19" s="24">
        <v>3</v>
      </c>
      <c r="C19" s="24">
        <v>31</v>
      </c>
      <c r="D19" s="24">
        <f t="shared" si="0"/>
        <v>2408</v>
      </c>
      <c r="E19" s="24">
        <v>397</v>
      </c>
      <c r="F19" s="24">
        <v>0</v>
      </c>
      <c r="G19" s="24">
        <v>32</v>
      </c>
      <c r="H19" s="24">
        <v>86</v>
      </c>
      <c r="I19" s="24">
        <v>506</v>
      </c>
      <c r="J19" s="24">
        <v>1034</v>
      </c>
      <c r="K19" s="24">
        <v>0</v>
      </c>
      <c r="L19" s="24">
        <v>353</v>
      </c>
      <c r="M19" s="24">
        <v>0</v>
      </c>
      <c r="N19" s="24">
        <v>33</v>
      </c>
      <c r="O19" s="24">
        <v>33</v>
      </c>
      <c r="P19" s="24">
        <v>32</v>
      </c>
      <c r="Q19" s="24">
        <v>32</v>
      </c>
      <c r="R19" s="24">
        <f t="shared" si="1"/>
        <v>0</v>
      </c>
      <c r="S19" s="25">
        <v>9003</v>
      </c>
      <c r="T19" s="26">
        <v>796</v>
      </c>
      <c r="U19" s="26">
        <v>909</v>
      </c>
      <c r="V19" s="26">
        <v>923</v>
      </c>
      <c r="W19" s="26">
        <f t="shared" si="2"/>
        <v>113</v>
      </c>
      <c r="X19" s="26">
        <v>2997</v>
      </c>
      <c r="Y19" s="25">
        <v>9263</v>
      </c>
      <c r="Z19" s="26">
        <v>4052</v>
      </c>
      <c r="AA19" s="26">
        <v>4776</v>
      </c>
      <c r="AB19" s="26">
        <v>4867</v>
      </c>
      <c r="AC19" s="26">
        <f t="shared" si="3"/>
        <v>91</v>
      </c>
      <c r="AD19" s="27">
        <f t="shared" si="4"/>
        <v>1.9053601340033501</v>
      </c>
      <c r="AE19" s="28">
        <v>6</v>
      </c>
      <c r="AF19" s="29">
        <f>[1]Лист1!B20</f>
        <v>9023</v>
      </c>
      <c r="AG19" s="77">
        <v>6768</v>
      </c>
      <c r="AH19" s="29">
        <v>9370</v>
      </c>
      <c r="AI19" s="30">
        <v>6753</v>
      </c>
      <c r="AJ19" s="30">
        <v>6888</v>
      </c>
      <c r="AK19" s="31">
        <f t="shared" si="5"/>
        <v>76.507830723092297</v>
      </c>
      <c r="AL19" s="31">
        <f t="shared" si="6"/>
        <v>74.360358415200267</v>
      </c>
      <c r="AM19" s="32">
        <v>6421</v>
      </c>
      <c r="AN19" s="32">
        <v>6479</v>
      </c>
      <c r="AO19" s="32">
        <v>6522</v>
      </c>
      <c r="AP19" s="32">
        <v>6567</v>
      </c>
      <c r="AQ19" s="32">
        <v>7051</v>
      </c>
      <c r="AR19" s="32">
        <v>7079</v>
      </c>
      <c r="AS19" s="32">
        <v>7288</v>
      </c>
      <c r="AT19" s="32">
        <v>7307</v>
      </c>
      <c r="AU19" s="32">
        <v>6899</v>
      </c>
      <c r="AV19" s="32">
        <v>6955</v>
      </c>
      <c r="AW19" s="32">
        <v>6982</v>
      </c>
      <c r="AX19" s="32">
        <v>7075</v>
      </c>
      <c r="AY19" s="32">
        <v>7094</v>
      </c>
      <c r="AZ19" s="32">
        <v>7098</v>
      </c>
      <c r="BA19" s="32">
        <v>7189</v>
      </c>
      <c r="BB19" s="32">
        <v>7252</v>
      </c>
      <c r="BC19" s="32">
        <v>7259</v>
      </c>
      <c r="BD19" s="32">
        <v>7262</v>
      </c>
      <c r="BE19" s="32">
        <v>7273</v>
      </c>
      <c r="BF19" s="32">
        <v>7288</v>
      </c>
      <c r="BG19" s="33">
        <f t="shared" si="7"/>
        <v>0.77780149413020272</v>
      </c>
      <c r="BH19" s="34"/>
      <c r="BI19" s="34"/>
      <c r="BJ19" s="34">
        <v>463</v>
      </c>
      <c r="BK19" s="33">
        <f t="shared" si="8"/>
        <v>0.77982924226254002</v>
      </c>
      <c r="BL19" s="33">
        <f t="shared" si="9"/>
        <v>0.7362860192102455</v>
      </c>
      <c r="BM19" s="33">
        <f t="shared" si="10"/>
        <v>0.74226254002134473</v>
      </c>
      <c r="BN19" s="33">
        <f t="shared" si="11"/>
        <v>0.74514407684098183</v>
      </c>
      <c r="BO19" s="33">
        <f t="shared" si="12"/>
        <v>0.75506937033084309</v>
      </c>
      <c r="BP19" s="33">
        <f t="shared" si="13"/>
        <v>0.7570971184631804</v>
      </c>
      <c r="BQ19" s="33">
        <f t="shared" si="14"/>
        <v>0.75752401280683035</v>
      </c>
      <c r="BR19" s="33">
        <f t="shared" si="15"/>
        <v>0.76723585912486658</v>
      </c>
      <c r="BS19" s="33">
        <f t="shared" si="16"/>
        <v>0.77395944503735326</v>
      </c>
      <c r="BT19" s="33">
        <f t="shared" si="76"/>
        <v>0.7747065101387407</v>
      </c>
      <c r="BU19" s="33">
        <f t="shared" si="77"/>
        <v>0.77502668089647808</v>
      </c>
      <c r="BV19" s="33">
        <f t="shared" si="78"/>
        <v>0.77620064034151548</v>
      </c>
      <c r="BW19" s="33">
        <f t="shared" si="79"/>
        <v>0.77780149413020272</v>
      </c>
      <c r="BX19" s="35">
        <v>6730</v>
      </c>
      <c r="BY19" s="35">
        <v>420</v>
      </c>
      <c r="BZ19" s="36"/>
      <c r="CA19" s="36">
        <v>1</v>
      </c>
      <c r="CB19" s="36">
        <v>420</v>
      </c>
      <c r="CC19" s="36">
        <v>420</v>
      </c>
      <c r="CD19" s="36">
        <v>420</v>
      </c>
      <c r="CE19" s="36">
        <v>420</v>
      </c>
      <c r="CF19" s="36">
        <v>420</v>
      </c>
      <c r="CG19" s="36">
        <v>420</v>
      </c>
      <c r="CH19" s="36">
        <v>420</v>
      </c>
      <c r="CI19" s="36">
        <v>420</v>
      </c>
      <c r="CJ19" s="36">
        <v>420</v>
      </c>
      <c r="CK19" s="36">
        <v>420</v>
      </c>
      <c r="CL19" s="36">
        <v>420</v>
      </c>
      <c r="CM19" s="36">
        <v>420</v>
      </c>
      <c r="CN19" s="33">
        <f>BZ19/AH19</f>
        <v>0</v>
      </c>
      <c r="CO19" s="37">
        <v>2261</v>
      </c>
      <c r="CP19" s="37">
        <v>2315</v>
      </c>
      <c r="CQ19" s="37">
        <v>2472</v>
      </c>
      <c r="CR19" s="37">
        <v>2659</v>
      </c>
      <c r="CS19" s="37">
        <v>2841</v>
      </c>
      <c r="CT19" s="37">
        <v>2921</v>
      </c>
      <c r="CU19" s="37">
        <v>3099</v>
      </c>
      <c r="CV19" s="37">
        <v>3118</v>
      </c>
      <c r="CW19" s="37">
        <v>3166</v>
      </c>
      <c r="CX19" s="33">
        <f>CA19/AH19</f>
        <v>1.0672358591248666E-4</v>
      </c>
      <c r="CY19" s="33">
        <f>CB19/AH19</f>
        <v>4.4823906083244394E-2</v>
      </c>
      <c r="CZ19" s="33">
        <f>CC19/AH19</f>
        <v>4.4823906083244394E-2</v>
      </c>
      <c r="DA19" s="33">
        <f>CD19/AH19</f>
        <v>4.4823906083244394E-2</v>
      </c>
      <c r="DB19" s="33">
        <f>CE19/AH19</f>
        <v>4.4823906083244394E-2</v>
      </c>
      <c r="DC19" s="33">
        <f>CF19/AH19</f>
        <v>4.4823906083244394E-2</v>
      </c>
      <c r="DD19" s="33">
        <f>CG19/AH19</f>
        <v>4.4823906083244394E-2</v>
      </c>
      <c r="DE19" s="33">
        <f>CH19/AH19</f>
        <v>4.4823906083244394E-2</v>
      </c>
      <c r="DF19" s="33">
        <f>CI19/AH19</f>
        <v>4.4823906083244394E-2</v>
      </c>
      <c r="DG19" s="33">
        <f>CJ19/AH19</f>
        <v>4.4823906083244394E-2</v>
      </c>
      <c r="DH19" s="33">
        <f t="shared" ref="DH19" si="96">CK19/AH19</f>
        <v>4.4823906083244394E-2</v>
      </c>
      <c r="DI19" s="33">
        <f t="shared" si="81"/>
        <v>4.4823906083244394E-2</v>
      </c>
      <c r="DJ19" s="33">
        <f t="shared" si="82"/>
        <v>4.4823906083244394E-2</v>
      </c>
      <c r="DK19" s="38">
        <f t="shared" si="28"/>
        <v>7288</v>
      </c>
      <c r="DL19" s="38">
        <f t="shared" si="28"/>
        <v>7308</v>
      </c>
      <c r="DM19" s="38">
        <f t="shared" si="28"/>
        <v>7319</v>
      </c>
      <c r="DN19" s="38">
        <f t="shared" si="28"/>
        <v>7375</v>
      </c>
      <c r="DO19" s="38">
        <f t="shared" si="29"/>
        <v>7402</v>
      </c>
      <c r="DP19" s="38">
        <f t="shared" si="30"/>
        <v>7495</v>
      </c>
      <c r="DQ19" s="38">
        <f t="shared" si="30"/>
        <v>7514</v>
      </c>
      <c r="DR19" s="38">
        <f t="shared" si="31"/>
        <v>7518</v>
      </c>
      <c r="DS19" s="38">
        <f t="shared" si="32"/>
        <v>7609</v>
      </c>
      <c r="DT19" s="38">
        <f t="shared" si="83"/>
        <v>7672</v>
      </c>
      <c r="DU19" s="38">
        <f t="shared" si="83"/>
        <v>7679</v>
      </c>
      <c r="DV19" s="38">
        <f t="shared" si="84"/>
        <v>7682</v>
      </c>
      <c r="DW19" s="38">
        <f t="shared" si="84"/>
        <v>7693</v>
      </c>
      <c r="DX19" s="38">
        <f t="shared" si="84"/>
        <v>7708</v>
      </c>
      <c r="DY19" s="39">
        <f t="shared" si="33"/>
        <v>0.77780149413020272</v>
      </c>
      <c r="DZ19" s="39">
        <f t="shared" si="34"/>
        <v>0.77993596584845248</v>
      </c>
      <c r="EA19" s="39">
        <f t="shared" si="35"/>
        <v>0.78110992529348988</v>
      </c>
      <c r="EB19" s="39">
        <f t="shared" si="36"/>
        <v>0.78708644610458911</v>
      </c>
      <c r="EC19" s="39">
        <f t="shared" si="37"/>
        <v>0.78996798292422621</v>
      </c>
      <c r="ED19" s="39">
        <f t="shared" si="38"/>
        <v>0.79989327641408747</v>
      </c>
      <c r="EE19" s="39">
        <f t="shared" si="39"/>
        <v>0.80192102454642478</v>
      </c>
      <c r="EF19" s="39">
        <f t="shared" si="40"/>
        <v>0.80234791889007473</v>
      </c>
      <c r="EG19" s="39">
        <f t="shared" si="41"/>
        <v>0.81205976520811096</v>
      </c>
      <c r="EH19" s="39">
        <f t="shared" si="42"/>
        <v>0.81878335112059764</v>
      </c>
      <c r="EI19" s="39">
        <f t="shared" si="85"/>
        <v>0.81953041622198508</v>
      </c>
      <c r="EJ19" s="39">
        <f t="shared" si="86"/>
        <v>0.81985058697972257</v>
      </c>
      <c r="EK19" s="39">
        <f t="shared" si="87"/>
        <v>0.82102454642475986</v>
      </c>
      <c r="EL19" s="39">
        <f t="shared" si="88"/>
        <v>0.82262540021344721</v>
      </c>
      <c r="EM19" s="40">
        <v>3822</v>
      </c>
      <c r="EN19" s="41">
        <f t="shared" si="43"/>
        <v>0.74842070264878646</v>
      </c>
      <c r="EO19" s="41">
        <f t="shared" si="44"/>
        <v>0.76338246702870438</v>
      </c>
      <c r="EP19" s="41">
        <f t="shared" si="45"/>
        <v>0.76293915549152169</v>
      </c>
      <c r="EQ19" s="41">
        <f t="shared" si="46"/>
        <v>0.76936717278067157</v>
      </c>
      <c r="ER19" s="41">
        <f t="shared" si="47"/>
        <v>0.7741327718053862</v>
      </c>
      <c r="ES19" s="41">
        <f t="shared" si="48"/>
        <v>0.77912002659869228</v>
      </c>
      <c r="ET19" s="41">
        <f t="shared" si="49"/>
        <v>0.78144741216890168</v>
      </c>
      <c r="EU19" s="33">
        <f t="shared" si="50"/>
        <v>0.75549626467449305</v>
      </c>
      <c r="EV19" s="41">
        <f t="shared" si="51"/>
        <v>0.25058184639255238</v>
      </c>
      <c r="EW19" s="41">
        <f t="shared" si="52"/>
        <v>0.25656655214451957</v>
      </c>
      <c r="EX19" s="42">
        <v>21</v>
      </c>
      <c r="EY19" s="42">
        <v>21</v>
      </c>
      <c r="EZ19" s="43">
        <v>46.67</v>
      </c>
      <c r="FA19" s="41">
        <f t="shared" si="53"/>
        <v>0.29469134434223648</v>
      </c>
      <c r="FB19" s="41">
        <f t="shared" si="54"/>
        <v>0.31486201928405189</v>
      </c>
      <c r="FC19" s="41">
        <f t="shared" si="55"/>
        <v>0.323728250027707</v>
      </c>
      <c r="FD19" s="41">
        <f t="shared" si="56"/>
        <v>0.3434556134323396</v>
      </c>
      <c r="FE19" s="41">
        <f t="shared" si="57"/>
        <v>0.34556134323395765</v>
      </c>
      <c r="FF19" s="44">
        <v>3827</v>
      </c>
      <c r="FG19" s="44">
        <v>3943</v>
      </c>
      <c r="FH19" s="44">
        <v>4050</v>
      </c>
      <c r="FI19" s="44">
        <v>4795</v>
      </c>
      <c r="FJ19" s="44">
        <v>4887</v>
      </c>
      <c r="FK19" s="44">
        <v>5014</v>
      </c>
      <c r="FL19" s="44">
        <v>5035</v>
      </c>
      <c r="FM19" s="44">
        <v>5086</v>
      </c>
      <c r="FN19" s="44">
        <v>5087</v>
      </c>
      <c r="FO19" s="44">
        <v>5091</v>
      </c>
      <c r="FP19" s="44">
        <v>5104</v>
      </c>
      <c r="FQ19" s="44">
        <v>5112</v>
      </c>
      <c r="FR19" s="45">
        <v>5121</v>
      </c>
      <c r="FS19" s="44">
        <v>4497</v>
      </c>
      <c r="FT19" s="33">
        <f t="shared" si="58"/>
        <v>0.40789754535752404</v>
      </c>
      <c r="FU19" s="46">
        <v>2700</v>
      </c>
      <c r="FV19" s="46">
        <v>500</v>
      </c>
      <c r="FW19" s="33">
        <f t="shared" si="59"/>
        <v>0.40843116328708645</v>
      </c>
      <c r="FX19" s="33">
        <f t="shared" si="60"/>
        <v>0.42081109925293492</v>
      </c>
      <c r="FY19" s="33">
        <f t="shared" si="61"/>
        <v>0.43223052294557096</v>
      </c>
      <c r="FZ19" s="33">
        <f t="shared" si="62"/>
        <v>0.51173959445037354</v>
      </c>
      <c r="GA19" s="33">
        <f t="shared" si="63"/>
        <v>0.52155816435432234</v>
      </c>
      <c r="GB19" s="33">
        <f t="shared" si="64"/>
        <v>0.53511205976520815</v>
      </c>
      <c r="GC19" s="33">
        <f t="shared" si="65"/>
        <v>0.53735325506937037</v>
      </c>
      <c r="GD19" s="33">
        <f t="shared" si="66"/>
        <v>0.54279615795090719</v>
      </c>
      <c r="GE19" s="33">
        <f t="shared" si="67"/>
        <v>0.54290288153681965</v>
      </c>
      <c r="GF19" s="33">
        <f t="shared" si="68"/>
        <v>0.5433297758804696</v>
      </c>
      <c r="GG19" s="33">
        <f t="shared" si="69"/>
        <v>0.54471718249733192</v>
      </c>
      <c r="GH19" s="33">
        <f t="shared" si="95"/>
        <v>0.54557097118463183</v>
      </c>
      <c r="GI19" s="33">
        <f t="shared" si="89"/>
        <v>0.54653148345784419</v>
      </c>
      <c r="GJ19" s="33">
        <f t="shared" si="90"/>
        <v>0.47993596584845249</v>
      </c>
      <c r="GK19" s="47">
        <f t="shared" si="91"/>
        <v>-0.27449306296691567</v>
      </c>
      <c r="GL19" s="47">
        <f t="shared" si="91"/>
        <v>-0.34268943436499472</v>
      </c>
      <c r="GM19" s="48">
        <v>7</v>
      </c>
      <c r="GN19" s="48">
        <v>7</v>
      </c>
      <c r="GO19" s="48">
        <v>8</v>
      </c>
      <c r="GP19" s="48">
        <v>8</v>
      </c>
      <c r="GQ19" s="48">
        <v>9</v>
      </c>
      <c r="GR19" s="48">
        <v>10</v>
      </c>
      <c r="GS19" s="48">
        <v>10</v>
      </c>
      <c r="GT19" s="48">
        <v>10</v>
      </c>
      <c r="GU19" s="48">
        <v>10</v>
      </c>
      <c r="GV19" s="48">
        <v>10</v>
      </c>
      <c r="GW19" s="48">
        <v>10</v>
      </c>
      <c r="GX19" s="48">
        <v>10</v>
      </c>
      <c r="GY19" s="48">
        <v>10</v>
      </c>
      <c r="GZ19" s="49">
        <f>GW19/$HR$1</f>
        <v>1</v>
      </c>
      <c r="HA19" s="49">
        <f>GY19/$HR$1</f>
        <v>1</v>
      </c>
      <c r="HB19" s="56">
        <f>BJ19/(FV19/100)</f>
        <v>92.6</v>
      </c>
      <c r="HC19" s="50">
        <f>FV19/(AF19/100)</f>
        <v>5.5413942147844395</v>
      </c>
      <c r="HD19" s="51">
        <f>BJ19/(AF19/100)</f>
        <v>5.1313310428903911</v>
      </c>
      <c r="HE19" s="52">
        <f>FU19*FV19</f>
        <v>1350000</v>
      </c>
      <c r="HF19" s="52">
        <f>FU19*BJ19</f>
        <v>1250100</v>
      </c>
      <c r="HG19" s="53">
        <v>1147782.26</v>
      </c>
      <c r="HH19" s="53">
        <v>1257559.1499999999</v>
      </c>
      <c r="HI19" s="53">
        <f>HF19-HG19</f>
        <v>102317.73999999999</v>
      </c>
      <c r="HJ19" s="52">
        <v>92440.85</v>
      </c>
      <c r="HK19" s="53">
        <f>HE19-HG19</f>
        <v>202217.74</v>
      </c>
      <c r="HL19" s="53">
        <v>516</v>
      </c>
      <c r="HM19" s="53">
        <v>436</v>
      </c>
      <c r="HN19" s="54">
        <f t="shared" si="73"/>
        <v>54.059757858491615</v>
      </c>
      <c r="HO19" s="54">
        <f t="shared" si="74"/>
        <v>52.542372881355938</v>
      </c>
      <c r="HP19" s="48">
        <f t="shared" si="75"/>
        <v>0</v>
      </c>
    </row>
    <row r="20" spans="1:224" x14ac:dyDescent="0.25">
      <c r="A20" s="23" t="s">
        <v>233</v>
      </c>
      <c r="B20" s="24" t="s">
        <v>234</v>
      </c>
      <c r="C20" s="24">
        <v>11</v>
      </c>
      <c r="D20" s="24">
        <f t="shared" si="0"/>
        <v>515</v>
      </c>
      <c r="E20" s="24">
        <v>0</v>
      </c>
      <c r="F20" s="24">
        <v>0</v>
      </c>
      <c r="G20" s="24">
        <v>0</v>
      </c>
      <c r="H20" s="24">
        <v>0</v>
      </c>
      <c r="I20" s="24">
        <v>515</v>
      </c>
      <c r="J20" s="24">
        <v>0</v>
      </c>
      <c r="K20" s="24">
        <v>0</v>
      </c>
      <c r="L20" s="24">
        <v>0</v>
      </c>
      <c r="M20" s="24">
        <v>0</v>
      </c>
      <c r="N20" s="24">
        <v>14</v>
      </c>
      <c r="O20" s="24">
        <v>14</v>
      </c>
      <c r="P20" s="24">
        <v>15</v>
      </c>
      <c r="Q20" s="24">
        <v>15</v>
      </c>
      <c r="R20" s="24">
        <f t="shared" si="1"/>
        <v>0</v>
      </c>
      <c r="S20" s="25">
        <v>4862</v>
      </c>
      <c r="T20" s="26">
        <v>47</v>
      </c>
      <c r="U20" s="26">
        <v>48</v>
      </c>
      <c r="V20" s="26">
        <v>49</v>
      </c>
      <c r="W20" s="26">
        <f t="shared" si="2"/>
        <v>1</v>
      </c>
      <c r="X20" s="26">
        <v>991</v>
      </c>
      <c r="Y20" s="25">
        <v>4920</v>
      </c>
      <c r="Z20" s="26">
        <v>1760</v>
      </c>
      <c r="AA20" s="26">
        <v>3061</v>
      </c>
      <c r="AB20" s="26">
        <v>3422</v>
      </c>
      <c r="AC20" s="26">
        <f t="shared" si="3"/>
        <v>361</v>
      </c>
      <c r="AD20" s="27">
        <f t="shared" si="4"/>
        <v>11.793531525645214</v>
      </c>
      <c r="AE20" s="28">
        <v>1999</v>
      </c>
      <c r="AF20" s="29">
        <f>[1]Лист1!B21</f>
        <v>4920</v>
      </c>
      <c r="AG20" s="29">
        <v>3675</v>
      </c>
      <c r="AH20" s="29">
        <v>5011</v>
      </c>
      <c r="AI20" s="30">
        <v>3809</v>
      </c>
      <c r="AJ20" s="30">
        <v>3838</v>
      </c>
      <c r="AK20" s="31">
        <f t="shared" si="5"/>
        <v>78.938708350473064</v>
      </c>
      <c r="AL20" s="31">
        <f t="shared" si="6"/>
        <v>78.008130081300806</v>
      </c>
      <c r="AM20" s="32">
        <v>3837</v>
      </c>
      <c r="AN20" s="32">
        <v>3841</v>
      </c>
      <c r="AO20" s="32">
        <v>3843</v>
      </c>
      <c r="AP20" s="32">
        <v>3842</v>
      </c>
      <c r="AQ20" s="32">
        <v>3842</v>
      </c>
      <c r="AR20" s="32">
        <v>3838</v>
      </c>
      <c r="AS20" s="32">
        <v>3844</v>
      </c>
      <c r="AT20" s="32">
        <v>3833</v>
      </c>
      <c r="AU20" s="32">
        <v>3834</v>
      </c>
      <c r="AV20" s="32">
        <v>3837</v>
      </c>
      <c r="AW20" s="32">
        <v>3831</v>
      </c>
      <c r="AX20" s="32">
        <v>3828</v>
      </c>
      <c r="AY20" s="32">
        <v>3829</v>
      </c>
      <c r="AZ20" s="32">
        <v>3829</v>
      </c>
      <c r="BA20" s="32">
        <v>3828</v>
      </c>
      <c r="BB20" s="32">
        <v>3827</v>
      </c>
      <c r="BC20" s="32">
        <v>3827</v>
      </c>
      <c r="BD20" s="32">
        <v>3828</v>
      </c>
      <c r="BE20" s="32">
        <v>3825</v>
      </c>
      <c r="BF20" s="32">
        <v>3677</v>
      </c>
      <c r="BG20" s="33">
        <f t="shared" si="7"/>
        <v>0.76711235282378765</v>
      </c>
      <c r="BH20" s="34"/>
      <c r="BI20" s="34"/>
      <c r="BJ20" s="34"/>
      <c r="BK20" s="33">
        <f t="shared" si="8"/>
        <v>0.76491718219916183</v>
      </c>
      <c r="BL20" s="33">
        <f t="shared" si="9"/>
        <v>0.76511674316503697</v>
      </c>
      <c r="BM20" s="33">
        <f t="shared" si="10"/>
        <v>0.76571542606266219</v>
      </c>
      <c r="BN20" s="33">
        <f t="shared" si="11"/>
        <v>0.76451806026741165</v>
      </c>
      <c r="BO20" s="33">
        <f t="shared" si="12"/>
        <v>0.76391937736978643</v>
      </c>
      <c r="BP20" s="33">
        <f t="shared" si="13"/>
        <v>0.76411893833566158</v>
      </c>
      <c r="BQ20" s="33">
        <f t="shared" si="14"/>
        <v>0.76411893833566158</v>
      </c>
      <c r="BR20" s="33">
        <f t="shared" si="15"/>
        <v>0.76391937736978643</v>
      </c>
      <c r="BS20" s="33">
        <f t="shared" si="16"/>
        <v>0.7637198164039114</v>
      </c>
      <c r="BT20" s="33">
        <f t="shared" si="76"/>
        <v>0.7637198164039114</v>
      </c>
      <c r="BU20" s="33">
        <f t="shared" si="77"/>
        <v>0.76391937736978643</v>
      </c>
      <c r="BV20" s="33">
        <f t="shared" si="78"/>
        <v>0.76332069447216122</v>
      </c>
      <c r="BW20" s="33">
        <f t="shared" si="79"/>
        <v>0.73378567152265017</v>
      </c>
      <c r="BX20" s="67">
        <v>10280</v>
      </c>
      <c r="BY20" s="67">
        <v>104</v>
      </c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3"/>
      <c r="CO20" s="37"/>
      <c r="CP20" s="37"/>
      <c r="CQ20" s="37"/>
      <c r="CR20" s="37"/>
      <c r="CS20" s="37"/>
      <c r="CT20" s="37"/>
      <c r="CU20" s="37"/>
      <c r="CV20" s="37"/>
      <c r="CW20" s="37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>
        <f t="shared" si="81"/>
        <v>0</v>
      </c>
      <c r="DJ20" s="33">
        <f t="shared" si="82"/>
        <v>0</v>
      </c>
      <c r="DK20" s="38">
        <f t="shared" si="28"/>
        <v>3844</v>
      </c>
      <c r="DL20" s="38">
        <f t="shared" si="28"/>
        <v>3833</v>
      </c>
      <c r="DM20" s="38">
        <f t="shared" si="28"/>
        <v>3834</v>
      </c>
      <c r="DN20" s="38">
        <f t="shared" si="28"/>
        <v>3837</v>
      </c>
      <c r="DO20" s="38">
        <f t="shared" si="29"/>
        <v>3831</v>
      </c>
      <c r="DP20" s="38">
        <f t="shared" si="30"/>
        <v>3828</v>
      </c>
      <c r="DQ20" s="38">
        <f t="shared" si="30"/>
        <v>3829</v>
      </c>
      <c r="DR20" s="38">
        <f t="shared" si="31"/>
        <v>3829</v>
      </c>
      <c r="DS20" s="38">
        <f t="shared" si="32"/>
        <v>3828</v>
      </c>
      <c r="DT20" s="38">
        <f t="shared" si="83"/>
        <v>3827</v>
      </c>
      <c r="DU20" s="38">
        <f t="shared" si="83"/>
        <v>3827</v>
      </c>
      <c r="DV20" s="38">
        <f t="shared" si="84"/>
        <v>3828</v>
      </c>
      <c r="DW20" s="38">
        <f t="shared" si="84"/>
        <v>3825</v>
      </c>
      <c r="DX20" s="38">
        <f t="shared" si="84"/>
        <v>3677</v>
      </c>
      <c r="DY20" s="39">
        <f t="shared" si="33"/>
        <v>0.76711235282378765</v>
      </c>
      <c r="DZ20" s="39">
        <f t="shared" si="34"/>
        <v>0.76491718219916183</v>
      </c>
      <c r="EA20" s="39">
        <f t="shared" si="35"/>
        <v>0.76511674316503697</v>
      </c>
      <c r="EB20" s="39">
        <f t="shared" si="36"/>
        <v>0.76571542606266219</v>
      </c>
      <c r="EC20" s="39">
        <f t="shared" si="37"/>
        <v>0.76451806026741165</v>
      </c>
      <c r="ED20" s="39">
        <f t="shared" si="38"/>
        <v>0.76391937736978643</v>
      </c>
      <c r="EE20" s="39">
        <f t="shared" si="39"/>
        <v>0.76411893833566158</v>
      </c>
      <c r="EF20" s="39">
        <f t="shared" si="40"/>
        <v>0.76411893833566158</v>
      </c>
      <c r="EG20" s="39">
        <f t="shared" si="41"/>
        <v>0.76391937736978643</v>
      </c>
      <c r="EH20" s="39">
        <f t="shared" si="42"/>
        <v>0.7637198164039114</v>
      </c>
      <c r="EI20" s="39">
        <f t="shared" si="85"/>
        <v>0.7637198164039114</v>
      </c>
      <c r="EJ20" s="39">
        <f t="shared" si="86"/>
        <v>0.76391937736978643</v>
      </c>
      <c r="EK20" s="39">
        <f t="shared" si="87"/>
        <v>0.76332069447216122</v>
      </c>
      <c r="EL20" s="39">
        <f t="shared" si="88"/>
        <v>0.73378567152265017</v>
      </c>
      <c r="EM20" s="40">
        <v>1498</v>
      </c>
      <c r="EN20" s="41">
        <f t="shared" si="43"/>
        <v>0.77418699186991868</v>
      </c>
      <c r="EO20" s="41">
        <f t="shared" si="44"/>
        <v>0.78008130081300808</v>
      </c>
      <c r="EP20" s="41">
        <f t="shared" si="45"/>
        <v>0.77987804878048783</v>
      </c>
      <c r="EQ20" s="41">
        <f t="shared" si="46"/>
        <v>0.78069105691056906</v>
      </c>
      <c r="ER20" s="41">
        <f t="shared" si="47"/>
        <v>0.78109756097560978</v>
      </c>
      <c r="ES20" s="41">
        <f t="shared" si="48"/>
        <v>0.78089430894308942</v>
      </c>
      <c r="ET20" s="41">
        <f t="shared" si="49"/>
        <v>0.78089430894308942</v>
      </c>
      <c r="EU20" s="33">
        <f t="shared" si="50"/>
        <v>0.76591498702853722</v>
      </c>
      <c r="EV20" s="41">
        <f t="shared" si="51"/>
        <v>0</v>
      </c>
      <c r="EW20" s="41">
        <f t="shared" si="52"/>
        <v>0</v>
      </c>
      <c r="EX20" s="42"/>
      <c r="EY20" s="42"/>
      <c r="EZ20" s="43"/>
      <c r="FA20" s="41">
        <f t="shared" si="53"/>
        <v>0</v>
      </c>
      <c r="FB20" s="41">
        <f t="shared" si="54"/>
        <v>0</v>
      </c>
      <c r="FC20" s="41">
        <f t="shared" si="55"/>
        <v>0</v>
      </c>
      <c r="FD20" s="41">
        <f t="shared" si="56"/>
        <v>0</v>
      </c>
      <c r="FE20" s="41">
        <f t="shared" si="57"/>
        <v>0</v>
      </c>
      <c r="FF20" s="44">
        <v>1500</v>
      </c>
      <c r="FG20" s="44">
        <v>1504</v>
      </c>
      <c r="FH20" s="44">
        <v>1564</v>
      </c>
      <c r="FI20" s="44">
        <v>1590</v>
      </c>
      <c r="FJ20" s="44">
        <v>1603</v>
      </c>
      <c r="FK20" s="44">
        <v>1617</v>
      </c>
      <c r="FL20" s="44">
        <v>1617</v>
      </c>
      <c r="FM20" s="44">
        <v>1619</v>
      </c>
      <c r="FN20" s="44">
        <v>1618</v>
      </c>
      <c r="FO20" s="44">
        <v>1617</v>
      </c>
      <c r="FP20" s="44">
        <v>1616</v>
      </c>
      <c r="FQ20" s="44">
        <v>1620</v>
      </c>
      <c r="FR20" s="45">
        <v>1629</v>
      </c>
      <c r="FS20" s="44">
        <v>2259</v>
      </c>
      <c r="FT20" s="33">
        <f t="shared" si="58"/>
        <v>0.29894232688086209</v>
      </c>
      <c r="FU20" s="46"/>
      <c r="FV20" s="46"/>
      <c r="FW20" s="33">
        <f t="shared" si="59"/>
        <v>0.29934144881261227</v>
      </c>
      <c r="FX20" s="33">
        <f t="shared" si="60"/>
        <v>0.30013969267611257</v>
      </c>
      <c r="FY20" s="33">
        <f t="shared" si="61"/>
        <v>0.31211335062861706</v>
      </c>
      <c r="FZ20" s="33">
        <f t="shared" si="62"/>
        <v>0.317301935741369</v>
      </c>
      <c r="GA20" s="33">
        <f t="shared" si="63"/>
        <v>0.31989622829774494</v>
      </c>
      <c r="GB20" s="33">
        <f t="shared" si="64"/>
        <v>0.32269008181999603</v>
      </c>
      <c r="GC20" s="33">
        <f t="shared" si="65"/>
        <v>0.32269008181999603</v>
      </c>
      <c r="GD20" s="33">
        <f t="shared" si="66"/>
        <v>0.32308920375174616</v>
      </c>
      <c r="GE20" s="33">
        <f t="shared" si="67"/>
        <v>0.32288964278587107</v>
      </c>
      <c r="GF20" s="33">
        <f t="shared" si="68"/>
        <v>0.32269008181999603</v>
      </c>
      <c r="GG20" s="33">
        <f t="shared" si="69"/>
        <v>0.32249052085412094</v>
      </c>
      <c r="GH20" s="33">
        <f t="shared" si="95"/>
        <v>0.32328876471762125</v>
      </c>
      <c r="GI20" s="33">
        <f t="shared" si="89"/>
        <v>0.32508481341049689</v>
      </c>
      <c r="GJ20" s="33">
        <f t="shared" si="90"/>
        <v>0.45080822191179404</v>
      </c>
      <c r="GK20" s="47">
        <f t="shared" si="91"/>
        <v>-0.43823588106166433</v>
      </c>
      <c r="GL20" s="47">
        <f t="shared" si="91"/>
        <v>-0.28297744961085614</v>
      </c>
      <c r="GM20" s="48"/>
      <c r="GN20" s="48"/>
      <c r="GO20" s="48"/>
      <c r="GP20" s="68">
        <v>0</v>
      </c>
      <c r="GQ20" s="68">
        <v>1</v>
      </c>
      <c r="GR20" s="68">
        <v>2</v>
      </c>
      <c r="GS20" s="68">
        <v>5</v>
      </c>
      <c r="GT20" s="68">
        <v>7</v>
      </c>
      <c r="GU20" s="68">
        <v>7</v>
      </c>
      <c r="GV20" s="68">
        <v>7</v>
      </c>
      <c r="GW20" s="68">
        <v>7</v>
      </c>
      <c r="GX20" s="68">
        <v>7</v>
      </c>
      <c r="GY20" s="68">
        <v>7</v>
      </c>
      <c r="GZ20" s="69">
        <f>GW20/$HS$1</f>
        <v>0.4375</v>
      </c>
      <c r="HA20" s="69">
        <f>GY20/$HS$1</f>
        <v>0.4375</v>
      </c>
      <c r="HB20" s="56"/>
      <c r="HC20" s="50"/>
      <c r="HD20" s="51"/>
      <c r="HE20" s="52"/>
      <c r="HF20" s="52"/>
      <c r="HG20" s="53"/>
      <c r="HH20" s="53"/>
      <c r="HI20" s="53"/>
      <c r="HJ20" s="52"/>
      <c r="HK20" s="53"/>
      <c r="HL20" s="53"/>
      <c r="HM20" s="53"/>
      <c r="HN20" s="54">
        <f t="shared" si="73"/>
        <v>70.382558617852737</v>
      </c>
      <c r="HO20" s="54">
        <f t="shared" si="74"/>
        <v>69.552845528455279</v>
      </c>
      <c r="HP20" s="48">
        <f t="shared" si="75"/>
        <v>0</v>
      </c>
    </row>
    <row r="21" spans="1:224" x14ac:dyDescent="0.25">
      <c r="A21" s="23" t="s">
        <v>235</v>
      </c>
      <c r="B21" s="24">
        <v>2</v>
      </c>
      <c r="C21" s="24">
        <v>3</v>
      </c>
      <c r="D21" s="24">
        <f t="shared" si="0"/>
        <v>1523</v>
      </c>
      <c r="E21" s="24">
        <v>187</v>
      </c>
      <c r="F21" s="24">
        <v>0</v>
      </c>
      <c r="G21" s="24">
        <v>60</v>
      </c>
      <c r="H21" s="24">
        <v>140</v>
      </c>
      <c r="I21" s="24">
        <v>579</v>
      </c>
      <c r="J21" s="24">
        <v>421</v>
      </c>
      <c r="K21" s="24">
        <v>0</v>
      </c>
      <c r="L21" s="24">
        <v>136</v>
      </c>
      <c r="M21" s="24">
        <v>0</v>
      </c>
      <c r="N21" s="24">
        <v>4</v>
      </c>
      <c r="O21" s="24">
        <v>4</v>
      </c>
      <c r="P21" s="24">
        <v>5</v>
      </c>
      <c r="Q21" s="24">
        <v>5</v>
      </c>
      <c r="R21" s="24">
        <f t="shared" si="1"/>
        <v>0</v>
      </c>
      <c r="S21" s="25">
        <v>1745</v>
      </c>
      <c r="T21" s="26">
        <v>1055</v>
      </c>
      <c r="U21" s="26">
        <v>1054</v>
      </c>
      <c r="V21" s="26">
        <v>1054</v>
      </c>
      <c r="W21" s="26">
        <f t="shared" si="2"/>
        <v>-1</v>
      </c>
      <c r="X21" s="26">
        <v>1054</v>
      </c>
      <c r="Y21" s="25">
        <v>1779</v>
      </c>
      <c r="Z21" s="26">
        <v>1057</v>
      </c>
      <c r="AA21" s="26">
        <v>1312</v>
      </c>
      <c r="AB21" s="26">
        <v>1317</v>
      </c>
      <c r="AC21" s="26">
        <f t="shared" si="3"/>
        <v>5</v>
      </c>
      <c r="AD21" s="27">
        <f t="shared" si="4"/>
        <v>0.38109756097560976</v>
      </c>
      <c r="AE21" s="28">
        <v>71</v>
      </c>
      <c r="AF21" s="29">
        <f>[1]Лист1!B22</f>
        <v>1660</v>
      </c>
      <c r="AG21" s="78">
        <v>1245</v>
      </c>
      <c r="AH21" s="60">
        <v>1695</v>
      </c>
      <c r="AI21" s="30">
        <v>980</v>
      </c>
      <c r="AJ21" s="30">
        <v>1001</v>
      </c>
      <c r="AK21" s="31">
        <f t="shared" si="5"/>
        <v>57.363896848137536</v>
      </c>
      <c r="AL21" s="31">
        <f t="shared" si="6"/>
        <v>56.26756604834177</v>
      </c>
      <c r="AM21" s="32">
        <v>1114</v>
      </c>
      <c r="AN21" s="32">
        <v>1234</v>
      </c>
      <c r="AO21" s="32">
        <v>1287</v>
      </c>
      <c r="AP21" s="32">
        <v>1287</v>
      </c>
      <c r="AQ21" s="32">
        <v>1322</v>
      </c>
      <c r="AR21" s="32">
        <v>1322</v>
      </c>
      <c r="AS21" s="32">
        <v>1306</v>
      </c>
      <c r="AT21" s="32">
        <v>1306</v>
      </c>
      <c r="AU21" s="32">
        <v>1305</v>
      </c>
      <c r="AV21" s="32">
        <v>1305</v>
      </c>
      <c r="AW21" s="32">
        <v>1305</v>
      </c>
      <c r="AX21" s="32">
        <v>1305</v>
      </c>
      <c r="AY21" s="32">
        <v>1305</v>
      </c>
      <c r="AZ21" s="32">
        <v>1305</v>
      </c>
      <c r="BA21" s="32">
        <v>1307</v>
      </c>
      <c r="BB21" s="32">
        <v>1307</v>
      </c>
      <c r="BC21" s="32">
        <v>1308</v>
      </c>
      <c r="BD21" s="32">
        <v>1308</v>
      </c>
      <c r="BE21" s="32">
        <v>1308</v>
      </c>
      <c r="BF21" s="32">
        <v>1308</v>
      </c>
      <c r="BG21" s="33">
        <f t="shared" si="7"/>
        <v>0.77050147492625365</v>
      </c>
      <c r="BH21" s="34">
        <v>29</v>
      </c>
      <c r="BI21" s="34">
        <v>35</v>
      </c>
      <c r="BJ21" s="34">
        <v>35</v>
      </c>
      <c r="BK21" s="33">
        <f t="shared" si="8"/>
        <v>0.77050147492625365</v>
      </c>
      <c r="BL21" s="33">
        <f t="shared" si="9"/>
        <v>0.76991150442477874</v>
      </c>
      <c r="BM21" s="33">
        <f t="shared" si="10"/>
        <v>0.76991150442477874</v>
      </c>
      <c r="BN21" s="33">
        <f t="shared" si="11"/>
        <v>0.76991150442477874</v>
      </c>
      <c r="BO21" s="33">
        <f t="shared" si="12"/>
        <v>0.76991150442477874</v>
      </c>
      <c r="BP21" s="33">
        <f t="shared" si="13"/>
        <v>0.76991150442477874</v>
      </c>
      <c r="BQ21" s="33">
        <f t="shared" si="14"/>
        <v>0.76991150442477874</v>
      </c>
      <c r="BR21" s="33">
        <f t="shared" si="15"/>
        <v>0.77109144542772856</v>
      </c>
      <c r="BS21" s="33">
        <f t="shared" si="16"/>
        <v>0.77109144542772856</v>
      </c>
      <c r="BT21" s="33">
        <f t="shared" si="76"/>
        <v>0.77168141592920358</v>
      </c>
      <c r="BU21" s="33">
        <f t="shared" si="77"/>
        <v>0.77168141592920358</v>
      </c>
      <c r="BV21" s="33">
        <f t="shared" si="78"/>
        <v>0.77168141592920358</v>
      </c>
      <c r="BW21" s="33">
        <f t="shared" si="79"/>
        <v>0.77168141592920358</v>
      </c>
      <c r="BX21" s="35">
        <v>13260</v>
      </c>
      <c r="BY21" s="35">
        <v>35</v>
      </c>
      <c r="BZ21" s="36">
        <v>35</v>
      </c>
      <c r="CA21" s="36">
        <v>35</v>
      </c>
      <c r="CB21" s="36">
        <v>35</v>
      </c>
      <c r="CC21" s="36">
        <v>35</v>
      </c>
      <c r="CD21" s="36">
        <v>35</v>
      </c>
      <c r="CE21" s="36">
        <v>35</v>
      </c>
      <c r="CF21" s="36">
        <v>35</v>
      </c>
      <c r="CG21" s="36">
        <v>35</v>
      </c>
      <c r="CH21" s="36">
        <v>35</v>
      </c>
      <c r="CI21" s="36">
        <v>35</v>
      </c>
      <c r="CJ21" s="36">
        <v>35</v>
      </c>
      <c r="CK21" s="36">
        <v>35</v>
      </c>
      <c r="CL21" s="36">
        <v>35</v>
      </c>
      <c r="CM21" s="36">
        <v>35</v>
      </c>
      <c r="CN21" s="33">
        <f>BZ21/AH21</f>
        <v>2.0648967551622419E-2</v>
      </c>
      <c r="CO21" s="37">
        <v>906</v>
      </c>
      <c r="CP21" s="37">
        <v>946</v>
      </c>
      <c r="CQ21" s="37">
        <v>1119</v>
      </c>
      <c r="CR21" s="37">
        <v>1153</v>
      </c>
      <c r="CS21" s="37">
        <v>1368</v>
      </c>
      <c r="CT21" s="37">
        <v>1389</v>
      </c>
      <c r="CU21" s="37">
        <v>1407</v>
      </c>
      <c r="CV21" s="37">
        <v>1407</v>
      </c>
      <c r="CW21" s="37">
        <v>1407</v>
      </c>
      <c r="CX21" s="33">
        <f>CA21/AH21</f>
        <v>2.0648967551622419E-2</v>
      </c>
      <c r="CY21" s="33">
        <f>CB21/AH21</f>
        <v>2.0648967551622419E-2</v>
      </c>
      <c r="CZ21" s="33">
        <f>CC21/AH21</f>
        <v>2.0648967551622419E-2</v>
      </c>
      <c r="DA21" s="33">
        <f>CD21/AH21</f>
        <v>2.0648967551622419E-2</v>
      </c>
      <c r="DB21" s="33">
        <f>CE21/AH21</f>
        <v>2.0648967551622419E-2</v>
      </c>
      <c r="DC21" s="33">
        <f>CF21/AH21</f>
        <v>2.0648967551622419E-2</v>
      </c>
      <c r="DD21" s="33">
        <f>CG21/AH21</f>
        <v>2.0648967551622419E-2</v>
      </c>
      <c r="DE21" s="33">
        <f>CH21/AH21</f>
        <v>2.0648967551622419E-2</v>
      </c>
      <c r="DF21" s="33">
        <f>CI21/AH21</f>
        <v>2.0648967551622419E-2</v>
      </c>
      <c r="DG21" s="33">
        <f>CJ21/AH21</f>
        <v>2.0648967551622419E-2</v>
      </c>
      <c r="DH21" s="33">
        <f t="shared" ref="DH21:DH34" si="97">CK21/AH21</f>
        <v>2.0648967551622419E-2</v>
      </c>
      <c r="DI21" s="33">
        <f t="shared" si="81"/>
        <v>2.0648967551622419E-2</v>
      </c>
      <c r="DJ21" s="33">
        <f t="shared" si="82"/>
        <v>2.0648967551622419E-2</v>
      </c>
      <c r="DK21" s="38">
        <f t="shared" si="28"/>
        <v>1341</v>
      </c>
      <c r="DL21" s="38">
        <f t="shared" si="28"/>
        <v>1341</v>
      </c>
      <c r="DM21" s="38">
        <f t="shared" si="28"/>
        <v>1340</v>
      </c>
      <c r="DN21" s="38">
        <f t="shared" si="28"/>
        <v>1340</v>
      </c>
      <c r="DO21" s="38">
        <f t="shared" si="29"/>
        <v>1340</v>
      </c>
      <c r="DP21" s="38">
        <f t="shared" si="30"/>
        <v>1340</v>
      </c>
      <c r="DQ21" s="38">
        <f t="shared" si="30"/>
        <v>1340</v>
      </c>
      <c r="DR21" s="38">
        <f t="shared" si="31"/>
        <v>1340</v>
      </c>
      <c r="DS21" s="38">
        <f t="shared" si="32"/>
        <v>1342</v>
      </c>
      <c r="DT21" s="38">
        <f t="shared" si="83"/>
        <v>1342</v>
      </c>
      <c r="DU21" s="38">
        <f t="shared" si="83"/>
        <v>1343</v>
      </c>
      <c r="DV21" s="38">
        <f t="shared" si="84"/>
        <v>1343</v>
      </c>
      <c r="DW21" s="38">
        <f t="shared" si="84"/>
        <v>1343</v>
      </c>
      <c r="DX21" s="38">
        <f t="shared" si="84"/>
        <v>1343</v>
      </c>
      <c r="DY21" s="39">
        <f t="shared" si="33"/>
        <v>0.79115044247787614</v>
      </c>
      <c r="DZ21" s="39">
        <f t="shared" si="34"/>
        <v>0.79115044247787614</v>
      </c>
      <c r="EA21" s="39">
        <f t="shared" si="35"/>
        <v>0.79056047197640122</v>
      </c>
      <c r="EB21" s="39">
        <f t="shared" si="36"/>
        <v>0.79056047197640122</v>
      </c>
      <c r="EC21" s="39">
        <f t="shared" si="37"/>
        <v>0.79056047197640122</v>
      </c>
      <c r="ED21" s="39">
        <f t="shared" si="38"/>
        <v>0.79056047197640122</v>
      </c>
      <c r="EE21" s="39">
        <f t="shared" si="39"/>
        <v>0.79056047197640122</v>
      </c>
      <c r="EF21" s="39">
        <f t="shared" si="40"/>
        <v>0.79056047197640122</v>
      </c>
      <c r="EG21" s="39">
        <f t="shared" si="41"/>
        <v>0.79174041297935105</v>
      </c>
      <c r="EH21" s="39">
        <f t="shared" si="42"/>
        <v>0.79174041297935105</v>
      </c>
      <c r="EI21" s="39">
        <f t="shared" si="85"/>
        <v>0.79233038348082596</v>
      </c>
      <c r="EJ21" s="39">
        <f t="shared" si="86"/>
        <v>0.79233038348082596</v>
      </c>
      <c r="EK21" s="39">
        <f t="shared" si="87"/>
        <v>0.79233038348082596</v>
      </c>
      <c r="EL21" s="39">
        <f t="shared" si="88"/>
        <v>0.79233038348082596</v>
      </c>
      <c r="EM21" s="40">
        <v>1410</v>
      </c>
      <c r="EN21" s="41">
        <f t="shared" si="43"/>
        <v>0.60783132530120487</v>
      </c>
      <c r="EO21" s="41">
        <f t="shared" si="44"/>
        <v>0.62409638554216873</v>
      </c>
      <c r="EP21" s="41">
        <f t="shared" si="45"/>
        <v>0.69216867469879517</v>
      </c>
      <c r="EQ21" s="41">
        <f t="shared" si="46"/>
        <v>0.76445783132530121</v>
      </c>
      <c r="ER21" s="41">
        <f t="shared" si="47"/>
        <v>0.79638554216867474</v>
      </c>
      <c r="ES21" s="41">
        <f t="shared" si="48"/>
        <v>0.79638554216867474</v>
      </c>
      <c r="ET21" s="41">
        <f t="shared" si="49"/>
        <v>0.79638554216867474</v>
      </c>
      <c r="EU21" s="33">
        <f t="shared" si="50"/>
        <v>0.77994100294985247</v>
      </c>
      <c r="EV21" s="41">
        <f t="shared" si="51"/>
        <v>0.54578313253012045</v>
      </c>
      <c r="EW21" s="41">
        <f t="shared" si="52"/>
        <v>0.5698795180722892</v>
      </c>
      <c r="EX21" s="42">
        <v>3</v>
      </c>
      <c r="EY21" s="42">
        <v>3</v>
      </c>
      <c r="EZ21" s="43">
        <v>93.33</v>
      </c>
      <c r="FA21" s="41">
        <f t="shared" si="53"/>
        <v>0.694578313253012</v>
      </c>
      <c r="FB21" s="41">
        <f t="shared" si="54"/>
        <v>0.82409638554216869</v>
      </c>
      <c r="FC21" s="41">
        <f t="shared" si="55"/>
        <v>0.83674698795180724</v>
      </c>
      <c r="FD21" s="41">
        <f t="shared" si="56"/>
        <v>0.84759036144578315</v>
      </c>
      <c r="FE21" s="41">
        <f t="shared" si="57"/>
        <v>0.84759036144578315</v>
      </c>
      <c r="FF21" s="44">
        <v>1410</v>
      </c>
      <c r="FG21" s="44">
        <v>1410</v>
      </c>
      <c r="FH21" s="44">
        <v>1409</v>
      </c>
      <c r="FI21" s="44">
        <v>1409</v>
      </c>
      <c r="FJ21" s="44">
        <v>1409</v>
      </c>
      <c r="FK21" s="44">
        <v>1408</v>
      </c>
      <c r="FL21" s="44">
        <v>1408</v>
      </c>
      <c r="FM21" s="44">
        <v>1408</v>
      </c>
      <c r="FN21" s="44">
        <v>1408</v>
      </c>
      <c r="FO21" s="44">
        <v>1408</v>
      </c>
      <c r="FP21" s="44">
        <v>1407</v>
      </c>
      <c r="FQ21" s="44">
        <v>1408</v>
      </c>
      <c r="FR21" s="45">
        <v>1408</v>
      </c>
      <c r="FS21" s="44">
        <v>1401</v>
      </c>
      <c r="FT21" s="33">
        <f t="shared" si="58"/>
        <v>0.83185840707964598</v>
      </c>
      <c r="FU21" s="46">
        <v>6400</v>
      </c>
      <c r="FV21" s="46">
        <v>35</v>
      </c>
      <c r="FW21" s="33">
        <f t="shared" si="59"/>
        <v>0.83185840707964598</v>
      </c>
      <c r="FX21" s="33">
        <f t="shared" si="60"/>
        <v>0.83185840707964598</v>
      </c>
      <c r="FY21" s="33">
        <f t="shared" si="61"/>
        <v>0.83126843657817107</v>
      </c>
      <c r="FZ21" s="33">
        <f t="shared" si="62"/>
        <v>0.83126843657817107</v>
      </c>
      <c r="GA21" s="33">
        <f t="shared" si="63"/>
        <v>0.83126843657817107</v>
      </c>
      <c r="GB21" s="33">
        <f t="shared" si="64"/>
        <v>0.83067846607669615</v>
      </c>
      <c r="GC21" s="33">
        <f t="shared" si="65"/>
        <v>0.83067846607669615</v>
      </c>
      <c r="GD21" s="33">
        <f t="shared" si="66"/>
        <v>0.83067846607669615</v>
      </c>
      <c r="GE21" s="33">
        <f t="shared" si="67"/>
        <v>0.83067846607669615</v>
      </c>
      <c r="GF21" s="33">
        <f t="shared" si="68"/>
        <v>0.83067846607669615</v>
      </c>
      <c r="GG21" s="33">
        <f t="shared" si="69"/>
        <v>0.83008849557522124</v>
      </c>
      <c r="GH21" s="33">
        <f t="shared" si="95"/>
        <v>0.83067846607669615</v>
      </c>
      <c r="GI21" s="33">
        <f t="shared" si="89"/>
        <v>0.83067846607669615</v>
      </c>
      <c r="GJ21" s="33">
        <f>FS21/AH21</f>
        <v>0.82654867256637166</v>
      </c>
      <c r="GK21" s="47">
        <f t="shared" si="91"/>
        <v>3.8348082595870192E-2</v>
      </c>
      <c r="GL21" s="47">
        <f t="shared" si="91"/>
        <v>3.4218289085545694E-2</v>
      </c>
      <c r="GM21" s="48">
        <v>9</v>
      </c>
      <c r="GN21" s="48">
        <v>9</v>
      </c>
      <c r="GO21" s="48">
        <v>9</v>
      </c>
      <c r="GP21" s="48">
        <v>9</v>
      </c>
      <c r="GQ21" s="48">
        <v>9</v>
      </c>
      <c r="GR21" s="48">
        <v>10</v>
      </c>
      <c r="GS21" s="48">
        <v>10</v>
      </c>
      <c r="GT21" s="48">
        <v>10</v>
      </c>
      <c r="GU21" s="48">
        <v>10</v>
      </c>
      <c r="GV21" s="48">
        <v>10</v>
      </c>
      <c r="GW21" s="48">
        <v>10</v>
      </c>
      <c r="GX21" s="48">
        <v>10</v>
      </c>
      <c r="GY21" s="48">
        <v>10</v>
      </c>
      <c r="GZ21" s="49">
        <f>GW21/$HR$1</f>
        <v>1</v>
      </c>
      <c r="HA21" s="49">
        <f>GY21/$HR$1</f>
        <v>1</v>
      </c>
      <c r="HB21" s="56">
        <f>BJ21/(FV21/100)</f>
        <v>100</v>
      </c>
      <c r="HC21" s="50">
        <f>FV21/(AF21/100)</f>
        <v>2.1084337349397591</v>
      </c>
      <c r="HD21" s="51">
        <f>BJ21/(AF21/100)</f>
        <v>2.1084337349397591</v>
      </c>
      <c r="HE21" s="52">
        <f>FU21*FV21</f>
        <v>224000</v>
      </c>
      <c r="HF21" s="52">
        <f>FU21*BJ21</f>
        <v>224000</v>
      </c>
      <c r="HG21" s="53">
        <v>203188.68</v>
      </c>
      <c r="HH21" s="53">
        <v>219804.37</v>
      </c>
      <c r="HI21" s="53">
        <f>HF21-HG21</f>
        <v>20811.320000000007</v>
      </c>
      <c r="HJ21" s="52">
        <v>4195.63</v>
      </c>
      <c r="HK21" s="53">
        <f>HE21-HG21</f>
        <v>20811.320000000007</v>
      </c>
      <c r="HL21" s="53">
        <v>42</v>
      </c>
      <c r="HM21" s="53">
        <v>34</v>
      </c>
      <c r="HN21" s="54">
        <f t="shared" si="73"/>
        <v>75.472779369627517</v>
      </c>
      <c r="HO21" s="54">
        <f t="shared" si="74"/>
        <v>74.03035413153458</v>
      </c>
      <c r="HP21" s="48">
        <f t="shared" si="75"/>
        <v>2.1084337349397591</v>
      </c>
    </row>
    <row r="22" spans="1:224" x14ac:dyDescent="0.25">
      <c r="A22" s="23" t="s">
        <v>236</v>
      </c>
      <c r="B22" s="24">
        <v>1</v>
      </c>
      <c r="C22" s="24">
        <v>12</v>
      </c>
      <c r="D22" s="24">
        <f t="shared" si="0"/>
        <v>497</v>
      </c>
      <c r="E22" s="24">
        <v>0</v>
      </c>
      <c r="F22" s="24">
        <v>0</v>
      </c>
      <c r="G22" s="24">
        <v>0</v>
      </c>
      <c r="H22" s="24">
        <v>0</v>
      </c>
      <c r="I22" s="24">
        <v>497</v>
      </c>
      <c r="J22" s="24">
        <v>0</v>
      </c>
      <c r="K22" s="24">
        <v>0</v>
      </c>
      <c r="L22" s="24">
        <v>0</v>
      </c>
      <c r="M22" s="24">
        <v>0</v>
      </c>
      <c r="N22" s="24">
        <v>13</v>
      </c>
      <c r="O22" s="24">
        <v>13</v>
      </c>
      <c r="P22" s="24">
        <v>13</v>
      </c>
      <c r="Q22" s="24">
        <v>13</v>
      </c>
      <c r="R22" s="24">
        <f t="shared" si="1"/>
        <v>0</v>
      </c>
      <c r="S22" s="25">
        <v>4474</v>
      </c>
      <c r="T22" s="26">
        <v>521</v>
      </c>
      <c r="U22" s="26">
        <v>572</v>
      </c>
      <c r="V22" s="26">
        <v>720</v>
      </c>
      <c r="W22" s="26">
        <f t="shared" si="2"/>
        <v>51</v>
      </c>
      <c r="X22" s="26">
        <v>754</v>
      </c>
      <c r="Y22" s="25">
        <v>4545</v>
      </c>
      <c r="Z22" s="26">
        <v>863</v>
      </c>
      <c r="AA22" s="26">
        <v>1652</v>
      </c>
      <c r="AB22" s="26">
        <v>2559</v>
      </c>
      <c r="AC22" s="26">
        <f t="shared" si="3"/>
        <v>907</v>
      </c>
      <c r="AD22" s="27">
        <f t="shared" si="4"/>
        <v>54.903147699757874</v>
      </c>
      <c r="AE22" s="28">
        <v>454</v>
      </c>
      <c r="AF22" s="29">
        <f>[1]Лист1!B23</f>
        <v>4545</v>
      </c>
      <c r="AG22" s="29">
        <v>3258</v>
      </c>
      <c r="AH22" s="29">
        <v>4672</v>
      </c>
      <c r="AI22" s="30">
        <v>3252</v>
      </c>
      <c r="AJ22" s="30">
        <v>3306</v>
      </c>
      <c r="AK22" s="31">
        <f t="shared" si="5"/>
        <v>73.893607510058104</v>
      </c>
      <c r="AL22" s="31">
        <f t="shared" si="6"/>
        <v>72.73927392739273</v>
      </c>
      <c r="AM22" s="32">
        <v>3359</v>
      </c>
      <c r="AN22" s="32">
        <v>3364</v>
      </c>
      <c r="AO22" s="32">
        <v>3388</v>
      </c>
      <c r="AP22" s="32">
        <v>3420</v>
      </c>
      <c r="AQ22" s="32">
        <v>3423</v>
      </c>
      <c r="AR22" s="32">
        <v>3424</v>
      </c>
      <c r="AS22" s="32">
        <v>3435</v>
      </c>
      <c r="AT22" s="32">
        <v>3436</v>
      </c>
      <c r="AU22" s="32">
        <v>3438</v>
      </c>
      <c r="AV22" s="32">
        <v>3438</v>
      </c>
      <c r="AW22" s="32">
        <v>3438</v>
      </c>
      <c r="AX22" s="32">
        <v>3456</v>
      </c>
      <c r="AY22" s="32">
        <v>3455</v>
      </c>
      <c r="AZ22" s="32">
        <v>3462</v>
      </c>
      <c r="BA22" s="32">
        <v>3466</v>
      </c>
      <c r="BB22" s="32">
        <v>3524</v>
      </c>
      <c r="BC22" s="32">
        <v>3529</v>
      </c>
      <c r="BD22" s="32">
        <v>3527</v>
      </c>
      <c r="BE22" s="32">
        <v>3530</v>
      </c>
      <c r="BF22" s="32">
        <v>3553</v>
      </c>
      <c r="BG22" s="33">
        <f t="shared" si="7"/>
        <v>0.73523116438356162</v>
      </c>
      <c r="BH22" s="34"/>
      <c r="BI22" s="34"/>
      <c r="BJ22" s="34"/>
      <c r="BK22" s="33">
        <f t="shared" si="8"/>
        <v>0.73544520547945202</v>
      </c>
      <c r="BL22" s="33">
        <f t="shared" si="9"/>
        <v>0.73587328767123283</v>
      </c>
      <c r="BM22" s="33">
        <f t="shared" si="10"/>
        <v>0.73587328767123283</v>
      </c>
      <c r="BN22" s="33">
        <f t="shared" si="11"/>
        <v>0.73587328767123283</v>
      </c>
      <c r="BO22" s="33">
        <f t="shared" si="12"/>
        <v>0.73972602739726023</v>
      </c>
      <c r="BP22" s="33">
        <f t="shared" si="13"/>
        <v>0.73951198630136983</v>
      </c>
      <c r="BQ22" s="33">
        <f t="shared" si="14"/>
        <v>0.74101027397260277</v>
      </c>
      <c r="BR22" s="33">
        <f t="shared" si="15"/>
        <v>0.74186643835616439</v>
      </c>
      <c r="BS22" s="33">
        <f t="shared" si="16"/>
        <v>0.75428082191780821</v>
      </c>
      <c r="BT22" s="33">
        <f t="shared" si="76"/>
        <v>0.75535102739726023</v>
      </c>
      <c r="BU22" s="33">
        <f t="shared" si="77"/>
        <v>0.75492294520547942</v>
      </c>
      <c r="BV22" s="33">
        <f t="shared" si="78"/>
        <v>0.75556506849315064</v>
      </c>
      <c r="BW22" s="33">
        <f t="shared" si="79"/>
        <v>0.76048801369863017</v>
      </c>
      <c r="BX22" s="67">
        <v>6620</v>
      </c>
      <c r="BY22" s="67">
        <v>15</v>
      </c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3"/>
      <c r="CO22" s="37"/>
      <c r="CP22" s="37"/>
      <c r="CQ22" s="37"/>
      <c r="CR22" s="37"/>
      <c r="CS22" s="37"/>
      <c r="CT22" s="37"/>
      <c r="CU22" s="37"/>
      <c r="CV22" s="37"/>
      <c r="CW22" s="37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8">
        <f t="shared" si="28"/>
        <v>3435</v>
      </c>
      <c r="DL22" s="38">
        <f t="shared" si="28"/>
        <v>3436</v>
      </c>
      <c r="DM22" s="38">
        <f t="shared" si="28"/>
        <v>3438</v>
      </c>
      <c r="DN22" s="38">
        <f t="shared" si="28"/>
        <v>3438</v>
      </c>
      <c r="DO22" s="38">
        <f t="shared" si="29"/>
        <v>3438</v>
      </c>
      <c r="DP22" s="38">
        <f t="shared" si="30"/>
        <v>3456</v>
      </c>
      <c r="DQ22" s="38">
        <f t="shared" si="30"/>
        <v>3455</v>
      </c>
      <c r="DR22" s="38">
        <f t="shared" si="31"/>
        <v>3462</v>
      </c>
      <c r="DS22" s="38">
        <f t="shared" si="32"/>
        <v>3466</v>
      </c>
      <c r="DT22" s="38">
        <f t="shared" si="83"/>
        <v>3524</v>
      </c>
      <c r="DU22" s="38">
        <f t="shared" si="83"/>
        <v>3529</v>
      </c>
      <c r="DV22" s="38">
        <f t="shared" si="84"/>
        <v>3527</v>
      </c>
      <c r="DW22" s="38">
        <f t="shared" si="84"/>
        <v>3530</v>
      </c>
      <c r="DX22" s="38">
        <f t="shared" si="84"/>
        <v>3553</v>
      </c>
      <c r="DY22" s="39">
        <f t="shared" si="33"/>
        <v>0.73523116438356162</v>
      </c>
      <c r="DZ22" s="39">
        <f t="shared" si="34"/>
        <v>0.73544520547945202</v>
      </c>
      <c r="EA22" s="39">
        <f t="shared" si="35"/>
        <v>0.73587328767123283</v>
      </c>
      <c r="EB22" s="39">
        <f t="shared" si="36"/>
        <v>0.73587328767123283</v>
      </c>
      <c r="EC22" s="39">
        <f t="shared" si="37"/>
        <v>0.73587328767123283</v>
      </c>
      <c r="ED22" s="39">
        <f t="shared" si="38"/>
        <v>0.73972602739726023</v>
      </c>
      <c r="EE22" s="39">
        <f t="shared" si="39"/>
        <v>0.73951198630136983</v>
      </c>
      <c r="EF22" s="39">
        <f t="shared" si="40"/>
        <v>0.74101027397260277</v>
      </c>
      <c r="EG22" s="39">
        <f t="shared" si="41"/>
        <v>0.74186643835616439</v>
      </c>
      <c r="EH22" s="39">
        <f t="shared" si="42"/>
        <v>0.75428082191780821</v>
      </c>
      <c r="EI22" s="39">
        <f t="shared" si="85"/>
        <v>0.75535102739726023</v>
      </c>
      <c r="EJ22" s="39">
        <f t="shared" si="86"/>
        <v>0.75492294520547942</v>
      </c>
      <c r="EK22" s="39">
        <f t="shared" si="87"/>
        <v>0.75556506849315064</v>
      </c>
      <c r="EL22" s="39">
        <f t="shared" si="88"/>
        <v>0.76048801369863017</v>
      </c>
      <c r="EM22" s="40">
        <v>1088</v>
      </c>
      <c r="EN22" s="41">
        <f t="shared" si="43"/>
        <v>0.71551155115511555</v>
      </c>
      <c r="EO22" s="41">
        <f t="shared" si="44"/>
        <v>0.72739273927392745</v>
      </c>
      <c r="EP22" s="41">
        <f t="shared" si="45"/>
        <v>0.73905390539053906</v>
      </c>
      <c r="EQ22" s="41">
        <f t="shared" si="46"/>
        <v>0.74015401540154013</v>
      </c>
      <c r="ER22" s="41">
        <f t="shared" si="47"/>
        <v>0.74543454345434546</v>
      </c>
      <c r="ES22" s="41">
        <f t="shared" si="48"/>
        <v>0.75247524752475248</v>
      </c>
      <c r="ET22" s="41">
        <f t="shared" si="49"/>
        <v>0.7531353135313531</v>
      </c>
      <c r="EU22" s="33">
        <f t="shared" si="50"/>
        <v>0.73287671232876717</v>
      </c>
      <c r="EV22" s="41">
        <f t="shared" si="51"/>
        <v>0</v>
      </c>
      <c r="EW22" s="41">
        <f t="shared" si="52"/>
        <v>0</v>
      </c>
      <c r="EX22" s="42"/>
      <c r="EY22" s="42"/>
      <c r="EZ22" s="43"/>
      <c r="FA22" s="41">
        <f t="shared" si="53"/>
        <v>0</v>
      </c>
      <c r="FB22" s="41">
        <f t="shared" si="54"/>
        <v>0</v>
      </c>
      <c r="FC22" s="41">
        <f t="shared" si="55"/>
        <v>0</v>
      </c>
      <c r="FD22" s="41">
        <f t="shared" si="56"/>
        <v>0</v>
      </c>
      <c r="FE22" s="41">
        <f t="shared" si="57"/>
        <v>0</v>
      </c>
      <c r="FF22" s="44">
        <v>1089</v>
      </c>
      <c r="FG22" s="44">
        <v>1098</v>
      </c>
      <c r="FH22" s="44">
        <v>1140</v>
      </c>
      <c r="FI22" s="44">
        <v>1267</v>
      </c>
      <c r="FJ22" s="44">
        <v>1288</v>
      </c>
      <c r="FK22" s="44">
        <v>1297</v>
      </c>
      <c r="FL22" s="44">
        <v>1324</v>
      </c>
      <c r="FM22" s="44">
        <v>1363</v>
      </c>
      <c r="FN22" s="44">
        <v>1642</v>
      </c>
      <c r="FO22" s="44">
        <v>1650</v>
      </c>
      <c r="FP22" s="44">
        <v>1655</v>
      </c>
      <c r="FQ22" s="44">
        <v>1664</v>
      </c>
      <c r="FR22" s="45">
        <v>1679</v>
      </c>
      <c r="FS22" s="44">
        <v>2252</v>
      </c>
      <c r="FT22" s="33">
        <f t="shared" si="58"/>
        <v>0.23287671232876711</v>
      </c>
      <c r="FU22" s="46"/>
      <c r="FV22" s="46"/>
      <c r="FW22" s="33">
        <f t="shared" si="59"/>
        <v>0.23309075342465754</v>
      </c>
      <c r="FX22" s="33">
        <f t="shared" si="60"/>
        <v>0.23501712328767124</v>
      </c>
      <c r="FY22" s="33">
        <f t="shared" si="61"/>
        <v>0.2440068493150685</v>
      </c>
      <c r="FZ22" s="33">
        <f t="shared" si="62"/>
        <v>0.27119006849315069</v>
      </c>
      <c r="GA22" s="33">
        <f t="shared" si="63"/>
        <v>0.27568493150684931</v>
      </c>
      <c r="GB22" s="33">
        <f t="shared" si="64"/>
        <v>0.27761130136986301</v>
      </c>
      <c r="GC22" s="33">
        <f t="shared" si="65"/>
        <v>0.2833904109589041</v>
      </c>
      <c r="GD22" s="33">
        <f t="shared" si="66"/>
        <v>0.29173801369863012</v>
      </c>
      <c r="GE22" s="33">
        <f t="shared" si="67"/>
        <v>0.3514554794520548</v>
      </c>
      <c r="GF22" s="33">
        <f t="shared" si="68"/>
        <v>0.35316780821917809</v>
      </c>
      <c r="GG22" s="33">
        <f t="shared" si="69"/>
        <v>0.35423801369863012</v>
      </c>
      <c r="GH22" s="33">
        <f t="shared" si="95"/>
        <v>0.35616438356164382</v>
      </c>
      <c r="GI22" s="33">
        <f t="shared" si="89"/>
        <v>0.359375</v>
      </c>
      <c r="GJ22" s="33">
        <f t="shared" si="90"/>
        <v>0.48202054794520549</v>
      </c>
      <c r="GK22" s="47">
        <f t="shared" si="91"/>
        <v>-0.39619006849315064</v>
      </c>
      <c r="GL22" s="47">
        <f t="shared" si="91"/>
        <v>-0.27846746575342468</v>
      </c>
      <c r="GM22" s="48"/>
      <c r="GN22" s="48"/>
      <c r="GO22" s="48"/>
      <c r="GP22" s="68">
        <v>0</v>
      </c>
      <c r="GQ22" s="68">
        <v>1</v>
      </c>
      <c r="GR22" s="68">
        <v>1</v>
      </c>
      <c r="GS22" s="68">
        <v>5</v>
      </c>
      <c r="GT22" s="68">
        <v>6</v>
      </c>
      <c r="GU22" s="68">
        <v>6</v>
      </c>
      <c r="GV22" s="68">
        <v>6</v>
      </c>
      <c r="GW22" s="68">
        <v>6</v>
      </c>
      <c r="GX22" s="68">
        <v>6</v>
      </c>
      <c r="GY22" s="68">
        <v>8</v>
      </c>
      <c r="GZ22" s="69">
        <f>GW22/$HS$1</f>
        <v>0.375</v>
      </c>
      <c r="HA22" s="69">
        <f t="shared" ref="HA22:HA23" si="98">GY22/$HS$1</f>
        <v>0.5</v>
      </c>
      <c r="HB22" s="56"/>
      <c r="HC22" s="50"/>
      <c r="HD22" s="51"/>
      <c r="HE22" s="52"/>
      <c r="HF22" s="52"/>
      <c r="HG22" s="53"/>
      <c r="HH22" s="53"/>
      <c r="HI22" s="53"/>
      <c r="HJ22" s="52"/>
      <c r="HK22" s="53"/>
      <c r="HL22" s="53"/>
      <c r="HM22" s="53"/>
      <c r="HN22" s="54">
        <f t="shared" si="73"/>
        <v>57.197139025480553</v>
      </c>
      <c r="HO22" s="54">
        <f t="shared" si="74"/>
        <v>56.303630363036298</v>
      </c>
      <c r="HP22" s="48">
        <f t="shared" si="75"/>
        <v>0</v>
      </c>
    </row>
    <row r="23" spans="1:224" x14ac:dyDescent="0.25">
      <c r="A23" s="23" t="s">
        <v>237</v>
      </c>
      <c r="B23" s="24">
        <v>2</v>
      </c>
      <c r="C23" s="24">
        <v>30</v>
      </c>
      <c r="D23" s="24">
        <f t="shared" si="0"/>
        <v>2425</v>
      </c>
      <c r="E23" s="24">
        <v>0</v>
      </c>
      <c r="F23" s="24">
        <v>36</v>
      </c>
      <c r="G23" s="24">
        <v>24</v>
      </c>
      <c r="H23" s="24">
        <v>205</v>
      </c>
      <c r="I23" s="24">
        <v>1196</v>
      </c>
      <c r="J23" s="24">
        <v>450</v>
      </c>
      <c r="K23" s="24">
        <v>0</v>
      </c>
      <c r="L23" s="24">
        <v>514</v>
      </c>
      <c r="M23" s="24">
        <v>0</v>
      </c>
      <c r="N23" s="24">
        <v>33</v>
      </c>
      <c r="O23" s="24">
        <v>33</v>
      </c>
      <c r="P23" s="24">
        <v>34</v>
      </c>
      <c r="Q23" s="24">
        <v>35</v>
      </c>
      <c r="R23" s="24">
        <f t="shared" si="1"/>
        <v>1</v>
      </c>
      <c r="S23" s="25">
        <v>7310</v>
      </c>
      <c r="T23" s="26">
        <v>102</v>
      </c>
      <c r="U23" s="26">
        <v>106</v>
      </c>
      <c r="V23" s="26">
        <v>1386</v>
      </c>
      <c r="W23" s="26">
        <f t="shared" si="2"/>
        <v>4</v>
      </c>
      <c r="X23" s="26">
        <v>1889</v>
      </c>
      <c r="Y23" s="25">
        <v>7534</v>
      </c>
      <c r="Z23" s="26">
        <v>2629</v>
      </c>
      <c r="AA23" s="26">
        <v>2956</v>
      </c>
      <c r="AB23" s="26">
        <v>3318</v>
      </c>
      <c r="AC23" s="26">
        <f t="shared" si="3"/>
        <v>362</v>
      </c>
      <c r="AD23" s="27">
        <f t="shared" si="4"/>
        <v>12.246278755074426</v>
      </c>
      <c r="AE23" s="28">
        <v>3</v>
      </c>
      <c r="AF23" s="29">
        <f>[1]Лист1!B24</f>
        <v>7534</v>
      </c>
      <c r="AG23" s="29">
        <v>3557</v>
      </c>
      <c r="AH23" s="29">
        <v>7743</v>
      </c>
      <c r="AI23" s="30">
        <v>3195</v>
      </c>
      <c r="AJ23" s="30">
        <v>3309</v>
      </c>
      <c r="AK23" s="31">
        <f t="shared" si="5"/>
        <v>45.266757865937073</v>
      </c>
      <c r="AL23" s="31">
        <f t="shared" si="6"/>
        <v>43.920891956464025</v>
      </c>
      <c r="AM23" s="32">
        <v>3378</v>
      </c>
      <c r="AN23" s="32">
        <v>3411</v>
      </c>
      <c r="AO23" s="32">
        <v>4099</v>
      </c>
      <c r="AP23" s="32">
        <v>4498</v>
      </c>
      <c r="AQ23" s="32">
        <v>4606</v>
      </c>
      <c r="AR23" s="32">
        <v>4774</v>
      </c>
      <c r="AS23" s="32">
        <v>5319</v>
      </c>
      <c r="AT23" s="32">
        <v>5335</v>
      </c>
      <c r="AU23" s="32">
        <v>5480</v>
      </c>
      <c r="AV23" s="32">
        <v>5716</v>
      </c>
      <c r="AW23" s="32">
        <v>5872</v>
      </c>
      <c r="AX23" s="32">
        <v>5972</v>
      </c>
      <c r="AY23" s="32">
        <v>6051</v>
      </c>
      <c r="AZ23" s="32">
        <v>6061</v>
      </c>
      <c r="BA23" s="32">
        <v>6099</v>
      </c>
      <c r="BB23" s="32">
        <v>6105</v>
      </c>
      <c r="BC23" s="32">
        <v>5902</v>
      </c>
      <c r="BD23" s="32">
        <v>5922</v>
      </c>
      <c r="BE23" s="32">
        <v>5928</v>
      </c>
      <c r="BF23" s="32">
        <v>5953</v>
      </c>
      <c r="BG23" s="33">
        <f t="shared" si="7"/>
        <v>0.68694304533126693</v>
      </c>
      <c r="BH23" s="34"/>
      <c r="BI23" s="34"/>
      <c r="BJ23" s="34"/>
      <c r="BK23" s="33">
        <f t="shared" si="8"/>
        <v>0.68900942787033448</v>
      </c>
      <c r="BL23" s="33">
        <f t="shared" si="9"/>
        <v>0.70773601963063415</v>
      </c>
      <c r="BM23" s="33">
        <f t="shared" si="10"/>
        <v>0.73821516208188043</v>
      </c>
      <c r="BN23" s="33">
        <f t="shared" si="11"/>
        <v>0.75836239183778897</v>
      </c>
      <c r="BO23" s="33">
        <f t="shared" si="12"/>
        <v>0.77127728270696116</v>
      </c>
      <c r="BP23" s="33">
        <f t="shared" si="13"/>
        <v>0.78148004649360714</v>
      </c>
      <c r="BQ23" s="33">
        <f t="shared" si="14"/>
        <v>0.78277153558052437</v>
      </c>
      <c r="BR23" s="33">
        <f t="shared" si="15"/>
        <v>0.78767919411080978</v>
      </c>
      <c r="BS23" s="33">
        <f t="shared" si="16"/>
        <v>0.78845408756296009</v>
      </c>
      <c r="BT23" s="33">
        <f t="shared" si="76"/>
        <v>0.76223685909854066</v>
      </c>
      <c r="BU23" s="33">
        <f t="shared" si="77"/>
        <v>0.76481983727237501</v>
      </c>
      <c r="BV23" s="33">
        <f t="shared" si="78"/>
        <v>0.76559473072452533</v>
      </c>
      <c r="BW23" s="33">
        <f>BF23/AH23</f>
        <v>0.76882345344181846</v>
      </c>
      <c r="BX23" s="67">
        <v>5790</v>
      </c>
      <c r="BY23" s="67">
        <v>105</v>
      </c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3"/>
      <c r="CO23" s="37"/>
      <c r="CP23" s="37"/>
      <c r="CQ23" s="37"/>
      <c r="CR23" s="37"/>
      <c r="CS23" s="37"/>
      <c r="CT23" s="37"/>
      <c r="CU23" s="37"/>
      <c r="CV23" s="37"/>
      <c r="CW23" s="37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8">
        <f t="shared" si="28"/>
        <v>5319</v>
      </c>
      <c r="DL23" s="38">
        <f t="shared" si="28"/>
        <v>5335</v>
      </c>
      <c r="DM23" s="38">
        <f t="shared" si="28"/>
        <v>5480</v>
      </c>
      <c r="DN23" s="38">
        <f t="shared" si="28"/>
        <v>5716</v>
      </c>
      <c r="DO23" s="38">
        <f t="shared" si="29"/>
        <v>5872</v>
      </c>
      <c r="DP23" s="38">
        <f t="shared" si="30"/>
        <v>5972</v>
      </c>
      <c r="DQ23" s="38">
        <f t="shared" si="30"/>
        <v>6051</v>
      </c>
      <c r="DR23" s="38">
        <f t="shared" si="31"/>
        <v>6061</v>
      </c>
      <c r="DS23" s="38">
        <f t="shared" si="32"/>
        <v>6099</v>
      </c>
      <c r="DT23" s="38">
        <f t="shared" si="83"/>
        <v>6105</v>
      </c>
      <c r="DU23" s="38">
        <f t="shared" si="83"/>
        <v>5902</v>
      </c>
      <c r="DV23" s="38">
        <f t="shared" si="84"/>
        <v>5922</v>
      </c>
      <c r="DW23" s="38">
        <f t="shared" si="84"/>
        <v>5928</v>
      </c>
      <c r="DX23" s="38">
        <f t="shared" si="84"/>
        <v>5953</v>
      </c>
      <c r="DY23" s="39">
        <f t="shared" si="33"/>
        <v>0.68694304533126693</v>
      </c>
      <c r="DZ23" s="39">
        <f t="shared" si="34"/>
        <v>0.68900942787033448</v>
      </c>
      <c r="EA23" s="39">
        <f t="shared" si="35"/>
        <v>0.70773601963063415</v>
      </c>
      <c r="EB23" s="39">
        <f t="shared" si="36"/>
        <v>0.73821516208188043</v>
      </c>
      <c r="EC23" s="39">
        <f t="shared" si="37"/>
        <v>0.75836239183778897</v>
      </c>
      <c r="ED23" s="39">
        <f t="shared" si="38"/>
        <v>0.77127728270696116</v>
      </c>
      <c r="EE23" s="39">
        <f t="shared" si="39"/>
        <v>0.78148004649360714</v>
      </c>
      <c r="EF23" s="39">
        <f t="shared" si="40"/>
        <v>0.78277153558052437</v>
      </c>
      <c r="EG23" s="39">
        <f t="shared" si="41"/>
        <v>0.78767919411080978</v>
      </c>
      <c r="EH23" s="39">
        <f t="shared" si="42"/>
        <v>0.78845408756296009</v>
      </c>
      <c r="EI23" s="39">
        <f t="shared" si="85"/>
        <v>0.76223685909854066</v>
      </c>
      <c r="EJ23" s="39">
        <f t="shared" si="86"/>
        <v>0.76481983727237501</v>
      </c>
      <c r="EK23" s="39">
        <f t="shared" si="87"/>
        <v>0.76559473072452533</v>
      </c>
      <c r="EL23" s="39">
        <f t="shared" si="88"/>
        <v>0.76882345344181846</v>
      </c>
      <c r="EM23" s="40">
        <v>2073</v>
      </c>
      <c r="EN23" s="41">
        <f t="shared" si="43"/>
        <v>0.4240775152641359</v>
      </c>
      <c r="EO23" s="41">
        <f t="shared" si="44"/>
        <v>0.43920891956464031</v>
      </c>
      <c r="EP23" s="41">
        <f t="shared" si="45"/>
        <v>0.44836740111494561</v>
      </c>
      <c r="EQ23" s="41">
        <f t="shared" si="46"/>
        <v>0.45274754446509158</v>
      </c>
      <c r="ER23" s="41">
        <f t="shared" si="47"/>
        <v>0.54406689673480224</v>
      </c>
      <c r="ES23" s="41">
        <f t="shared" si="48"/>
        <v>0.59702681178656758</v>
      </c>
      <c r="ET23" s="41">
        <f t="shared" si="49"/>
        <v>0.61136182638704539</v>
      </c>
      <c r="EU23" s="33">
        <f t="shared" si="50"/>
        <v>0.61655689009427872</v>
      </c>
      <c r="EV23" s="41">
        <f t="shared" si="51"/>
        <v>0</v>
      </c>
      <c r="EW23" s="41">
        <f t="shared" si="52"/>
        <v>0</v>
      </c>
      <c r="EX23" s="42"/>
      <c r="EY23" s="42"/>
      <c r="EZ23" s="43"/>
      <c r="FA23" s="41">
        <f t="shared" si="53"/>
        <v>0</v>
      </c>
      <c r="FB23" s="41">
        <f t="shared" si="54"/>
        <v>0</v>
      </c>
      <c r="FC23" s="41">
        <f t="shared" si="55"/>
        <v>0</v>
      </c>
      <c r="FD23" s="41">
        <f t="shared" si="56"/>
        <v>0</v>
      </c>
      <c r="FE23" s="41">
        <f t="shared" si="57"/>
        <v>0</v>
      </c>
      <c r="FF23" s="44">
        <v>2084</v>
      </c>
      <c r="FG23" s="44">
        <v>2360</v>
      </c>
      <c r="FH23" s="44">
        <v>2505</v>
      </c>
      <c r="FI23" s="44">
        <v>2655</v>
      </c>
      <c r="FJ23" s="44">
        <v>2661</v>
      </c>
      <c r="FK23" s="44">
        <v>2664</v>
      </c>
      <c r="FL23" s="44">
        <v>2665</v>
      </c>
      <c r="FM23" s="44">
        <v>2721</v>
      </c>
      <c r="FN23" s="44">
        <v>2770</v>
      </c>
      <c r="FO23" s="44">
        <v>4784</v>
      </c>
      <c r="FP23" s="44">
        <v>5232</v>
      </c>
      <c r="FQ23" s="44">
        <v>5626</v>
      </c>
      <c r="FR23" s="45">
        <v>5628</v>
      </c>
      <c r="FS23" s="44">
        <v>5615</v>
      </c>
      <c r="FT23" s="33">
        <f t="shared" si="58"/>
        <v>0.26772568771793881</v>
      </c>
      <c r="FU23" s="46"/>
      <c r="FV23" s="46"/>
      <c r="FW23" s="33">
        <f t="shared" si="59"/>
        <v>0.26914632571354774</v>
      </c>
      <c r="FX23" s="33">
        <f t="shared" si="60"/>
        <v>0.30479142451246288</v>
      </c>
      <c r="FY23" s="33">
        <f t="shared" si="61"/>
        <v>0.3235180162727625</v>
      </c>
      <c r="FZ23" s="33">
        <f t="shared" si="62"/>
        <v>0.34289035257652073</v>
      </c>
      <c r="GA23" s="33">
        <f t="shared" si="63"/>
        <v>0.34366524602867105</v>
      </c>
      <c r="GB23" s="33">
        <f t="shared" si="64"/>
        <v>0.3440526927547462</v>
      </c>
      <c r="GC23" s="33">
        <f t="shared" si="65"/>
        <v>0.34418184166343796</v>
      </c>
      <c r="GD23" s="33">
        <f t="shared" si="66"/>
        <v>0.35141418055017437</v>
      </c>
      <c r="GE23" s="33">
        <f t="shared" si="67"/>
        <v>0.35774247707606871</v>
      </c>
      <c r="GF23" s="33">
        <f t="shared" si="68"/>
        <v>0.61784837918119595</v>
      </c>
      <c r="GG23" s="33">
        <f t="shared" si="69"/>
        <v>0.67570709027508713</v>
      </c>
      <c r="GH23" s="33">
        <f t="shared" si="95"/>
        <v>0.72659176029962547</v>
      </c>
      <c r="GI23" s="33">
        <f t="shared" si="89"/>
        <v>0.72685005811700887</v>
      </c>
      <c r="GJ23" s="33">
        <f t="shared" si="90"/>
        <v>0.72517112230401648</v>
      </c>
      <c r="GK23" s="47">
        <f t="shared" si="91"/>
        <v>-3.8744672607516462E-2</v>
      </c>
      <c r="GL23" s="47">
        <f t="shared" si="91"/>
        <v>-4.3652331137801981E-2</v>
      </c>
      <c r="GM23" s="48"/>
      <c r="GN23" s="48"/>
      <c r="GO23" s="48"/>
      <c r="GP23" s="68">
        <v>0</v>
      </c>
      <c r="GQ23" s="68">
        <v>1</v>
      </c>
      <c r="GR23" s="68">
        <v>5</v>
      </c>
      <c r="GS23" s="68">
        <v>5</v>
      </c>
      <c r="GT23" s="68">
        <v>6</v>
      </c>
      <c r="GU23" s="68">
        <v>8</v>
      </c>
      <c r="GV23" s="68">
        <v>8</v>
      </c>
      <c r="GW23" s="68">
        <v>8</v>
      </c>
      <c r="GX23" s="68">
        <v>9</v>
      </c>
      <c r="GY23" s="68">
        <v>11</v>
      </c>
      <c r="GZ23" s="69">
        <f>GW23/$HS$1</f>
        <v>0.5</v>
      </c>
      <c r="HA23" s="69">
        <f t="shared" si="98"/>
        <v>0.6875</v>
      </c>
      <c r="HB23" s="56"/>
      <c r="HC23" s="50"/>
      <c r="HD23" s="51"/>
      <c r="HE23" s="52"/>
      <c r="HF23" s="52"/>
      <c r="HG23" s="53"/>
      <c r="HH23" s="53"/>
      <c r="HI23" s="53"/>
      <c r="HJ23" s="52"/>
      <c r="HK23" s="53"/>
      <c r="HL23" s="53"/>
      <c r="HM23" s="53"/>
      <c r="HN23" s="54">
        <f t="shared" si="73"/>
        <v>45.389876880984957</v>
      </c>
      <c r="HO23" s="54">
        <f t="shared" si="74"/>
        <v>44.040350411468012</v>
      </c>
      <c r="HP23" s="48">
        <f t="shared" si="75"/>
        <v>0</v>
      </c>
    </row>
    <row r="24" spans="1:224" ht="30" x14ac:dyDescent="0.25">
      <c r="A24" s="23" t="s">
        <v>238</v>
      </c>
      <c r="B24" s="24">
        <v>6</v>
      </c>
      <c r="C24" s="24">
        <v>8</v>
      </c>
      <c r="D24" s="24">
        <f t="shared" si="0"/>
        <v>10339</v>
      </c>
      <c r="E24" s="24">
        <v>153</v>
      </c>
      <c r="F24" s="24">
        <v>0</v>
      </c>
      <c r="G24" s="24">
        <v>1321</v>
      </c>
      <c r="H24" s="24">
        <v>138</v>
      </c>
      <c r="I24" s="24">
        <v>5718</v>
      </c>
      <c r="J24" s="24">
        <v>1651</v>
      </c>
      <c r="K24" s="24">
        <v>0</v>
      </c>
      <c r="L24" s="24">
        <v>508</v>
      </c>
      <c r="M24" s="24">
        <v>850</v>
      </c>
      <c r="N24" s="24">
        <v>8</v>
      </c>
      <c r="O24" s="24">
        <v>17</v>
      </c>
      <c r="P24" s="24">
        <v>19</v>
      </c>
      <c r="Q24" s="24">
        <v>19</v>
      </c>
      <c r="R24" s="24">
        <f t="shared" si="1"/>
        <v>0</v>
      </c>
      <c r="S24" s="25">
        <v>20734</v>
      </c>
      <c r="T24" s="26">
        <v>3385</v>
      </c>
      <c r="U24" s="26">
        <v>3526</v>
      </c>
      <c r="V24" s="26">
        <v>3600</v>
      </c>
      <c r="W24" s="26">
        <f t="shared" si="2"/>
        <v>141</v>
      </c>
      <c r="X24" s="26">
        <v>3732</v>
      </c>
      <c r="Y24" s="25">
        <v>22487</v>
      </c>
      <c r="Z24" s="26">
        <v>3981</v>
      </c>
      <c r="AA24" s="26">
        <v>4633</v>
      </c>
      <c r="AB24" s="26">
        <v>4812</v>
      </c>
      <c r="AC24" s="26">
        <f t="shared" si="3"/>
        <v>179</v>
      </c>
      <c r="AD24" s="27">
        <f t="shared" si="4"/>
        <v>3.8635873084394561</v>
      </c>
      <c r="AE24" s="28">
        <v>679</v>
      </c>
      <c r="AF24" s="29">
        <f>[1]Лист1!B25</f>
        <v>20734</v>
      </c>
      <c r="AG24" s="29"/>
      <c r="AH24" s="29">
        <v>24388</v>
      </c>
      <c r="AI24" s="30">
        <v>9194</v>
      </c>
      <c r="AJ24" s="30">
        <v>10685</v>
      </c>
      <c r="AK24" s="31">
        <f t="shared" si="5"/>
        <v>51.533712742355547</v>
      </c>
      <c r="AL24" s="31">
        <f t="shared" si="6"/>
        <v>47.516342775826033</v>
      </c>
      <c r="AM24" s="32">
        <v>13381</v>
      </c>
      <c r="AN24" s="32">
        <v>15698</v>
      </c>
      <c r="AO24" s="32">
        <v>16389</v>
      </c>
      <c r="AP24" s="32">
        <v>16499</v>
      </c>
      <c r="AQ24" s="32">
        <v>16741</v>
      </c>
      <c r="AR24" s="32">
        <v>16823</v>
      </c>
      <c r="AS24" s="32">
        <v>17109</v>
      </c>
      <c r="AT24" s="32">
        <v>17130</v>
      </c>
      <c r="AU24" s="32">
        <v>17346</v>
      </c>
      <c r="AV24" s="32">
        <v>17870</v>
      </c>
      <c r="AW24" s="32">
        <v>17912</v>
      </c>
      <c r="AX24" s="32">
        <v>17951</v>
      </c>
      <c r="AY24" s="32">
        <v>17952</v>
      </c>
      <c r="AZ24" s="32">
        <v>17958</v>
      </c>
      <c r="BA24" s="32">
        <v>17959</v>
      </c>
      <c r="BB24" s="32">
        <v>17965</v>
      </c>
      <c r="BC24" s="32">
        <v>18018</v>
      </c>
      <c r="BD24" s="32">
        <v>18161</v>
      </c>
      <c r="BE24" s="32">
        <v>18209</v>
      </c>
      <c r="BF24" s="32">
        <v>18392</v>
      </c>
      <c r="BG24" s="33">
        <f t="shared" si="7"/>
        <v>0.70153354108577992</v>
      </c>
      <c r="BH24" s="34"/>
      <c r="BI24" s="34">
        <v>13</v>
      </c>
      <c r="BJ24" s="34">
        <v>160</v>
      </c>
      <c r="BK24" s="33">
        <f t="shared" si="8"/>
        <v>0.70239462030506805</v>
      </c>
      <c r="BL24" s="33">
        <f t="shared" si="9"/>
        <v>0.71125143513203215</v>
      </c>
      <c r="BM24" s="33">
        <f t="shared" si="10"/>
        <v>0.73273741184188945</v>
      </c>
      <c r="BN24" s="33">
        <f t="shared" si="11"/>
        <v>0.73445957028046582</v>
      </c>
      <c r="BO24" s="33">
        <f t="shared" si="12"/>
        <v>0.73605871740200102</v>
      </c>
      <c r="BP24" s="33">
        <f t="shared" si="13"/>
        <v>0.73609972117434808</v>
      </c>
      <c r="BQ24" s="33">
        <f t="shared" si="14"/>
        <v>0.73634574380843043</v>
      </c>
      <c r="BR24" s="33">
        <f t="shared" si="15"/>
        <v>0.73638674758077738</v>
      </c>
      <c r="BS24" s="33">
        <f t="shared" si="16"/>
        <v>0.73663277021485973</v>
      </c>
      <c r="BT24" s="33">
        <f t="shared" si="76"/>
        <v>0.73880597014925375</v>
      </c>
      <c r="BU24" s="33">
        <f t="shared" si="77"/>
        <v>0.74466950959488276</v>
      </c>
      <c r="BV24" s="33">
        <f t="shared" si="78"/>
        <v>0.74663769066754138</v>
      </c>
      <c r="BW24" s="33">
        <f t="shared" si="79"/>
        <v>0.75414138100705264</v>
      </c>
      <c r="BX24" s="35">
        <v>5110</v>
      </c>
      <c r="BY24" s="35">
        <v>622</v>
      </c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3">
        <f t="shared" ref="CN24:CN30" si="99">BZ24/AH24</f>
        <v>0</v>
      </c>
      <c r="CO24" s="37">
        <v>5166</v>
      </c>
      <c r="CP24" s="37">
        <v>5466</v>
      </c>
      <c r="CQ24" s="37">
        <v>6728</v>
      </c>
      <c r="CR24" s="37">
        <v>7142</v>
      </c>
      <c r="CS24" s="37">
        <v>7207</v>
      </c>
      <c r="CT24" s="37">
        <v>7262</v>
      </c>
      <c r="CU24" s="37">
        <v>7373</v>
      </c>
      <c r="CV24" s="37">
        <v>7371</v>
      </c>
      <c r="CW24" s="37">
        <v>7383</v>
      </c>
      <c r="CX24" s="33">
        <f t="shared" ref="CX24:CX30" si="100">CA24/AH24</f>
        <v>0</v>
      </c>
      <c r="CY24" s="33">
        <f t="shared" ref="CY24:CY30" si="101">CB24/AH24</f>
        <v>0</v>
      </c>
      <c r="CZ24" s="33">
        <f t="shared" ref="CZ24:CZ30" si="102">CC24/AH24</f>
        <v>0</v>
      </c>
      <c r="DA24" s="33">
        <f t="shared" ref="DA24:DA30" si="103">CD24/AH24</f>
        <v>0</v>
      </c>
      <c r="DB24" s="33">
        <f t="shared" ref="DB24:DB30" si="104">CE24/AH24</f>
        <v>0</v>
      </c>
      <c r="DC24" s="33">
        <f t="shared" ref="DC24:DC30" si="105">CF24/AH24</f>
        <v>0</v>
      </c>
      <c r="DD24" s="33">
        <f t="shared" ref="DD24:DD30" si="106">CG24/AH24</f>
        <v>0</v>
      </c>
      <c r="DE24" s="33">
        <f t="shared" ref="DE24:DE30" si="107">CH24/AH24</f>
        <v>0</v>
      </c>
      <c r="DF24" s="33">
        <f t="shared" ref="DF24:DF30" si="108">CI24/AH24</f>
        <v>0</v>
      </c>
      <c r="DG24" s="33">
        <f t="shared" ref="DG24:DG30" si="109">CJ24/AH24</f>
        <v>0</v>
      </c>
      <c r="DH24" s="33">
        <f t="shared" si="97"/>
        <v>0</v>
      </c>
      <c r="DI24" s="33">
        <f t="shared" si="81"/>
        <v>0</v>
      </c>
      <c r="DJ24" s="33">
        <f t="shared" si="82"/>
        <v>0</v>
      </c>
      <c r="DK24" s="38">
        <f t="shared" si="28"/>
        <v>17109</v>
      </c>
      <c r="DL24" s="38">
        <f t="shared" si="28"/>
        <v>17130</v>
      </c>
      <c r="DM24" s="38">
        <f t="shared" si="28"/>
        <v>17346</v>
      </c>
      <c r="DN24" s="38">
        <f t="shared" si="28"/>
        <v>17870</v>
      </c>
      <c r="DO24" s="38">
        <f t="shared" si="29"/>
        <v>17912</v>
      </c>
      <c r="DP24" s="38">
        <f t="shared" si="30"/>
        <v>17951</v>
      </c>
      <c r="DQ24" s="38">
        <f t="shared" si="30"/>
        <v>17952</v>
      </c>
      <c r="DR24" s="38">
        <f t="shared" si="31"/>
        <v>17958</v>
      </c>
      <c r="DS24" s="38">
        <f t="shared" si="32"/>
        <v>17959</v>
      </c>
      <c r="DT24" s="38">
        <f t="shared" si="83"/>
        <v>17965</v>
      </c>
      <c r="DU24" s="38">
        <f t="shared" si="83"/>
        <v>18018</v>
      </c>
      <c r="DV24" s="38">
        <f t="shared" si="84"/>
        <v>18161</v>
      </c>
      <c r="DW24" s="38">
        <f t="shared" si="84"/>
        <v>18209</v>
      </c>
      <c r="DX24" s="38">
        <f t="shared" si="84"/>
        <v>18392</v>
      </c>
      <c r="DY24" s="39">
        <f t="shared" si="33"/>
        <v>0.70153354108577992</v>
      </c>
      <c r="DZ24" s="39">
        <f t="shared" si="34"/>
        <v>0.70239462030506805</v>
      </c>
      <c r="EA24" s="39">
        <f t="shared" si="35"/>
        <v>0.71125143513203215</v>
      </c>
      <c r="EB24" s="39">
        <f t="shared" si="36"/>
        <v>0.73273741184188945</v>
      </c>
      <c r="EC24" s="39">
        <f t="shared" si="37"/>
        <v>0.73445957028046582</v>
      </c>
      <c r="ED24" s="39">
        <f t="shared" si="38"/>
        <v>0.73605871740200102</v>
      </c>
      <c r="EE24" s="39">
        <f t="shared" si="39"/>
        <v>0.73609972117434808</v>
      </c>
      <c r="EF24" s="39">
        <f t="shared" si="40"/>
        <v>0.73634574380843043</v>
      </c>
      <c r="EG24" s="39">
        <f t="shared" si="41"/>
        <v>0.73638674758077738</v>
      </c>
      <c r="EH24" s="39">
        <f t="shared" si="42"/>
        <v>0.73663277021485973</v>
      </c>
      <c r="EI24" s="39">
        <f t="shared" si="85"/>
        <v>0.73880597014925375</v>
      </c>
      <c r="EJ24" s="39">
        <f t="shared" si="86"/>
        <v>0.74466950959488276</v>
      </c>
      <c r="EK24" s="39">
        <f t="shared" si="87"/>
        <v>0.74663769066754138</v>
      </c>
      <c r="EL24" s="39">
        <f>DX24/AH24</f>
        <v>0.75414138100705264</v>
      </c>
      <c r="EM24" s="40">
        <v>7473</v>
      </c>
      <c r="EN24" s="41">
        <f t="shared" si="43"/>
        <v>0.44342625639046979</v>
      </c>
      <c r="EO24" s="41">
        <f t="shared" si="44"/>
        <v>0.51596411690942412</v>
      </c>
      <c r="EP24" s="41">
        <f t="shared" si="45"/>
        <v>0.65308189447284648</v>
      </c>
      <c r="EQ24" s="41">
        <f t="shared" si="46"/>
        <v>0.76483071283881543</v>
      </c>
      <c r="ER24" s="41">
        <f t="shared" si="47"/>
        <v>0.79815761551075526</v>
      </c>
      <c r="ES24" s="41">
        <f t="shared" si="48"/>
        <v>0.8034629111604128</v>
      </c>
      <c r="ET24" s="41">
        <f t="shared" si="49"/>
        <v>0.80741776791743036</v>
      </c>
      <c r="EU24" s="33">
        <f t="shared" si="50"/>
        <v>0.68980646219452191</v>
      </c>
      <c r="EV24" s="41">
        <f t="shared" si="51"/>
        <v>0.24915597569209993</v>
      </c>
      <c r="EW24" s="41">
        <f t="shared" si="52"/>
        <v>0.26362496382752965</v>
      </c>
      <c r="EX24" s="42">
        <v>29</v>
      </c>
      <c r="EY24" s="42">
        <v>28</v>
      </c>
      <c r="EZ24" s="43">
        <v>40</v>
      </c>
      <c r="FA24" s="41">
        <f t="shared" si="53"/>
        <v>0.34445837754413039</v>
      </c>
      <c r="FB24" s="41">
        <f t="shared" si="54"/>
        <v>0.34759332497347351</v>
      </c>
      <c r="FC24" s="41">
        <f t="shared" si="55"/>
        <v>0.35024597279830233</v>
      </c>
      <c r="FD24" s="41">
        <f t="shared" si="56"/>
        <v>0.35559949840841132</v>
      </c>
      <c r="FE24" s="41">
        <f t="shared" si="57"/>
        <v>0.35550303848750842</v>
      </c>
      <c r="FF24" s="44">
        <v>7507</v>
      </c>
      <c r="FG24" s="44">
        <v>7545</v>
      </c>
      <c r="FH24" s="44">
        <v>7602</v>
      </c>
      <c r="FI24" s="44">
        <v>7674</v>
      </c>
      <c r="FJ24" s="44">
        <v>7669</v>
      </c>
      <c r="FK24" s="44">
        <v>7680</v>
      </c>
      <c r="FL24" s="44">
        <v>7680</v>
      </c>
      <c r="FM24" s="44">
        <v>7715</v>
      </c>
      <c r="FN24" s="44">
        <v>7792</v>
      </c>
      <c r="FO24" s="44">
        <v>7827</v>
      </c>
      <c r="FP24" s="44">
        <v>7848</v>
      </c>
      <c r="FQ24" s="44">
        <v>7963</v>
      </c>
      <c r="FR24" s="45">
        <v>7972</v>
      </c>
      <c r="FS24" s="44">
        <v>9340</v>
      </c>
      <c r="FT24" s="33">
        <f t="shared" si="58"/>
        <v>0.30642119074954893</v>
      </c>
      <c r="FU24" s="46">
        <v>5500</v>
      </c>
      <c r="FV24" s="46">
        <v>622</v>
      </c>
      <c r="FW24" s="33">
        <f t="shared" si="59"/>
        <v>0.30781531900934889</v>
      </c>
      <c r="FX24" s="33">
        <f t="shared" si="60"/>
        <v>0.30937346235853697</v>
      </c>
      <c r="FY24" s="33">
        <f t="shared" si="61"/>
        <v>0.31171067738231917</v>
      </c>
      <c r="FZ24" s="33">
        <f t="shared" si="62"/>
        <v>0.3146629489913072</v>
      </c>
      <c r="GA24" s="33">
        <f t="shared" si="63"/>
        <v>0.31445793012957191</v>
      </c>
      <c r="GB24" s="33">
        <f t="shared" si="64"/>
        <v>0.31490897162538956</v>
      </c>
      <c r="GC24" s="33">
        <f t="shared" si="65"/>
        <v>0.31490897162538956</v>
      </c>
      <c r="GD24" s="33">
        <f t="shared" si="66"/>
        <v>0.31634410365753651</v>
      </c>
      <c r="GE24" s="33">
        <f t="shared" si="67"/>
        <v>0.31950139412825979</v>
      </c>
      <c r="GF24" s="33">
        <f t="shared" si="68"/>
        <v>0.32093652616040674</v>
      </c>
      <c r="GG24" s="33">
        <f t="shared" si="69"/>
        <v>0.32179760537969493</v>
      </c>
      <c r="GH24" s="33">
        <f t="shared" si="95"/>
        <v>0.32651303919960634</v>
      </c>
      <c r="GI24" s="33">
        <f t="shared" si="89"/>
        <v>0.32688207315072987</v>
      </c>
      <c r="GJ24" s="33">
        <f t="shared" si="90"/>
        <v>0.38297523372150238</v>
      </c>
      <c r="GK24" s="47">
        <f t="shared" si="91"/>
        <v>-0.41975561751681151</v>
      </c>
      <c r="GL24" s="47">
        <f t="shared" si="91"/>
        <v>-0.37116614728555025</v>
      </c>
      <c r="GM24" s="48">
        <v>1</v>
      </c>
      <c r="GN24" s="48">
        <v>1</v>
      </c>
      <c r="GO24" s="48">
        <v>1</v>
      </c>
      <c r="GP24" s="48">
        <v>1</v>
      </c>
      <c r="GQ24" s="48">
        <v>1</v>
      </c>
      <c r="GR24" s="48">
        <v>1</v>
      </c>
      <c r="GS24" s="48">
        <v>1</v>
      </c>
      <c r="GT24" s="48">
        <v>1</v>
      </c>
      <c r="GU24" s="48">
        <v>1</v>
      </c>
      <c r="GV24" s="48">
        <v>1</v>
      </c>
      <c r="GW24" s="48">
        <v>1</v>
      </c>
      <c r="GX24" s="48">
        <v>2</v>
      </c>
      <c r="GY24" s="48">
        <v>6</v>
      </c>
      <c r="GZ24" s="49">
        <f t="shared" ref="GZ24:GZ30" si="110">GW24/$HR$1</f>
        <v>0.1</v>
      </c>
      <c r="HA24" s="49">
        <f t="shared" ref="HA24:HA30" si="111">GY24/$HR$1</f>
        <v>0.6</v>
      </c>
      <c r="HB24" s="56">
        <f>BJ24/(FV24/100)</f>
        <v>25.723472668810292</v>
      </c>
      <c r="HC24" s="50">
        <f t="shared" ref="HC24:HC30" si="112">FV24/(AF24/100)</f>
        <v>2.9999035400790972</v>
      </c>
      <c r="HD24" s="51">
        <f>BJ24/(AF24/100)</f>
        <v>0.77167936722291885</v>
      </c>
      <c r="HE24" s="52">
        <f>FU24*FV24</f>
        <v>3421000</v>
      </c>
      <c r="HF24" s="52">
        <f>FU24*BJ24</f>
        <v>880000</v>
      </c>
      <c r="HG24" s="53">
        <v>132897.29999999999</v>
      </c>
      <c r="HH24" s="53">
        <v>3363659.16</v>
      </c>
      <c r="HI24" s="53">
        <f t="shared" ref="HI24:HI30" si="113">HF24-HG24</f>
        <v>747102.7</v>
      </c>
      <c r="HJ24" s="52">
        <v>57340.84</v>
      </c>
      <c r="HK24" s="53">
        <f>HE24-HG24</f>
        <v>3288102.7</v>
      </c>
      <c r="HL24" s="53">
        <v>622</v>
      </c>
      <c r="HM24" s="53">
        <v>60</v>
      </c>
      <c r="HN24" s="54">
        <f t="shared" si="73"/>
        <v>23.208256969229286</v>
      </c>
      <c r="HO24" s="54">
        <f t="shared" si="74"/>
        <v>21.399030550985014</v>
      </c>
      <c r="HP24" s="48">
        <f t="shared" si="75"/>
        <v>6.269894858686216E-2</v>
      </c>
    </row>
    <row r="25" spans="1:224" x14ac:dyDescent="0.25">
      <c r="A25" s="23" t="s">
        <v>239</v>
      </c>
      <c r="B25" s="24">
        <v>2</v>
      </c>
      <c r="C25" s="24">
        <v>7</v>
      </c>
      <c r="D25" s="24">
        <f t="shared" si="0"/>
        <v>3268</v>
      </c>
      <c r="E25" s="24">
        <v>164</v>
      </c>
      <c r="F25" s="24">
        <v>107</v>
      </c>
      <c r="G25" s="24">
        <v>75</v>
      </c>
      <c r="H25" s="24">
        <v>33</v>
      </c>
      <c r="I25" s="24">
        <v>1030</v>
      </c>
      <c r="J25" s="24">
        <v>448</v>
      </c>
      <c r="K25" s="24">
        <v>0</v>
      </c>
      <c r="L25" s="24">
        <v>381</v>
      </c>
      <c r="M25" s="24">
        <v>1030</v>
      </c>
      <c r="N25" s="24">
        <v>7</v>
      </c>
      <c r="O25" s="24">
        <v>7</v>
      </c>
      <c r="P25" s="24">
        <v>8</v>
      </c>
      <c r="Q25" s="24">
        <v>8</v>
      </c>
      <c r="R25" s="24">
        <f t="shared" si="1"/>
        <v>0</v>
      </c>
      <c r="S25" s="79">
        <v>6031</v>
      </c>
      <c r="T25" s="26">
        <v>1408</v>
      </c>
      <c r="U25" s="26">
        <v>1553</v>
      </c>
      <c r="V25" s="26">
        <v>1581</v>
      </c>
      <c r="W25" s="26">
        <f t="shared" si="2"/>
        <v>145</v>
      </c>
      <c r="X25" s="26">
        <v>1605</v>
      </c>
      <c r="Y25" s="79">
        <v>6178</v>
      </c>
      <c r="Z25" s="26">
        <v>1846</v>
      </c>
      <c r="AA25" s="26">
        <v>2215</v>
      </c>
      <c r="AB25" s="26">
        <v>2243</v>
      </c>
      <c r="AC25" s="26">
        <f t="shared" si="3"/>
        <v>28</v>
      </c>
      <c r="AD25" s="27">
        <f t="shared" si="4"/>
        <v>1.2641083521444696</v>
      </c>
      <c r="AE25" s="28">
        <v>464</v>
      </c>
      <c r="AF25" s="29">
        <v>6031</v>
      </c>
      <c r="AG25" s="29"/>
      <c r="AH25" s="29">
        <v>6380</v>
      </c>
      <c r="AI25" s="30">
        <v>2564</v>
      </c>
      <c r="AJ25" s="30">
        <v>3315</v>
      </c>
      <c r="AK25" s="31">
        <f t="shared" si="5"/>
        <v>54.966008953739014</v>
      </c>
      <c r="AL25" s="31">
        <f t="shared" si="6"/>
        <v>53.658141793460665</v>
      </c>
      <c r="AM25" s="32">
        <v>3502</v>
      </c>
      <c r="AN25" s="32">
        <v>3610</v>
      </c>
      <c r="AO25" s="32">
        <v>3750</v>
      </c>
      <c r="AP25" s="32">
        <v>3897</v>
      </c>
      <c r="AQ25" s="32">
        <v>3925</v>
      </c>
      <c r="AR25" s="32">
        <v>4031</v>
      </c>
      <c r="AS25" s="32">
        <v>4230</v>
      </c>
      <c r="AT25" s="32">
        <v>4236</v>
      </c>
      <c r="AU25" s="32">
        <v>4246</v>
      </c>
      <c r="AV25" s="32">
        <v>4276</v>
      </c>
      <c r="AW25" s="32">
        <v>4316</v>
      </c>
      <c r="AX25" s="32">
        <v>4195</v>
      </c>
      <c r="AY25" s="32">
        <v>4157</v>
      </c>
      <c r="AZ25" s="32">
        <v>4146</v>
      </c>
      <c r="BA25" s="32">
        <v>4155</v>
      </c>
      <c r="BB25" s="32">
        <v>4144</v>
      </c>
      <c r="BC25" s="32">
        <v>4125</v>
      </c>
      <c r="BD25" s="32">
        <v>4125</v>
      </c>
      <c r="BE25" s="32">
        <v>4125</v>
      </c>
      <c r="BF25" s="32">
        <v>4142</v>
      </c>
      <c r="BG25" s="33">
        <f t="shared" si="7"/>
        <v>0.6630094043887147</v>
      </c>
      <c r="BH25" s="34"/>
      <c r="BI25" s="34"/>
      <c r="BJ25" s="34"/>
      <c r="BK25" s="33">
        <f t="shared" si="8"/>
        <v>0.66394984326018813</v>
      </c>
      <c r="BL25" s="33">
        <f t="shared" si="9"/>
        <v>0.66551724137931034</v>
      </c>
      <c r="BM25" s="33">
        <f t="shared" si="10"/>
        <v>0.67021943573667708</v>
      </c>
      <c r="BN25" s="33">
        <f t="shared" si="11"/>
        <v>0.67648902821316614</v>
      </c>
      <c r="BO25" s="33">
        <f t="shared" si="12"/>
        <v>0.65752351097178685</v>
      </c>
      <c r="BP25" s="33">
        <f t="shared" si="13"/>
        <v>0.65156739811912223</v>
      </c>
      <c r="BQ25" s="33">
        <f t="shared" si="14"/>
        <v>0.6498432601880878</v>
      </c>
      <c r="BR25" s="33">
        <f t="shared" si="15"/>
        <v>0.65125391849529779</v>
      </c>
      <c r="BS25" s="33">
        <f t="shared" si="16"/>
        <v>0.64952978056426336</v>
      </c>
      <c r="BT25" s="33">
        <f t="shared" si="76"/>
        <v>0.64655172413793105</v>
      </c>
      <c r="BU25" s="33">
        <f t="shared" si="77"/>
        <v>0.64655172413793105</v>
      </c>
      <c r="BV25" s="33">
        <f t="shared" si="78"/>
        <v>0.64655172413793105</v>
      </c>
      <c r="BW25" s="33">
        <f t="shared" si="79"/>
        <v>0.64921630094043892</v>
      </c>
      <c r="BX25" s="35">
        <v>8780</v>
      </c>
      <c r="BY25" s="35">
        <v>252</v>
      </c>
      <c r="BZ25" s="36"/>
      <c r="CA25" s="36"/>
      <c r="CB25" s="36"/>
      <c r="CC25" s="36"/>
      <c r="CD25" s="36">
        <v>2</v>
      </c>
      <c r="CE25" s="36">
        <v>140</v>
      </c>
      <c r="CF25" s="36">
        <v>190</v>
      </c>
      <c r="CG25" s="36">
        <v>202</v>
      </c>
      <c r="CH25" s="36">
        <v>204</v>
      </c>
      <c r="CI25" s="36">
        <v>223</v>
      </c>
      <c r="CJ25" s="36">
        <v>249</v>
      </c>
      <c r="CK25" s="36">
        <v>251</v>
      </c>
      <c r="CL25" s="36">
        <v>251</v>
      </c>
      <c r="CM25" s="36">
        <v>251</v>
      </c>
      <c r="CN25" s="33">
        <f t="shared" si="99"/>
        <v>0</v>
      </c>
      <c r="CO25" s="37">
        <v>1709</v>
      </c>
      <c r="CP25" s="37">
        <v>1843</v>
      </c>
      <c r="CQ25" s="37">
        <v>2088</v>
      </c>
      <c r="CR25" s="37">
        <v>2086</v>
      </c>
      <c r="CS25" s="37">
        <v>2066</v>
      </c>
      <c r="CT25" s="37">
        <v>2075</v>
      </c>
      <c r="CU25" s="37">
        <v>2112</v>
      </c>
      <c r="CV25" s="37">
        <v>2117</v>
      </c>
      <c r="CW25" s="37">
        <v>2112</v>
      </c>
      <c r="CX25" s="33">
        <f t="shared" si="100"/>
        <v>0</v>
      </c>
      <c r="CY25" s="33">
        <f t="shared" si="101"/>
        <v>0</v>
      </c>
      <c r="CZ25" s="33">
        <f t="shared" si="102"/>
        <v>0</v>
      </c>
      <c r="DA25" s="33">
        <f t="shared" si="103"/>
        <v>3.1347962382445143E-4</v>
      </c>
      <c r="DB25" s="33">
        <f t="shared" si="104"/>
        <v>2.1943573667711599E-2</v>
      </c>
      <c r="DC25" s="33">
        <f t="shared" si="105"/>
        <v>2.9780564263322883E-2</v>
      </c>
      <c r="DD25" s="33">
        <f t="shared" si="106"/>
        <v>3.1661442006269594E-2</v>
      </c>
      <c r="DE25" s="33">
        <f t="shared" si="107"/>
        <v>3.1974921630094043E-2</v>
      </c>
      <c r="DF25" s="33">
        <f t="shared" si="108"/>
        <v>3.4952978056426331E-2</v>
      </c>
      <c r="DG25" s="33">
        <f t="shared" si="109"/>
        <v>3.9028213166144202E-2</v>
      </c>
      <c r="DH25" s="33">
        <f t="shared" si="97"/>
        <v>3.9341692789968651E-2</v>
      </c>
      <c r="DI25" s="33">
        <f t="shared" si="81"/>
        <v>3.9341692789968651E-2</v>
      </c>
      <c r="DJ25" s="33">
        <f t="shared" si="82"/>
        <v>3.9341692789968651E-2</v>
      </c>
      <c r="DK25" s="38">
        <f t="shared" si="28"/>
        <v>4230</v>
      </c>
      <c r="DL25" s="38">
        <f t="shared" si="28"/>
        <v>4236</v>
      </c>
      <c r="DM25" s="38">
        <f t="shared" si="28"/>
        <v>4246</v>
      </c>
      <c r="DN25" s="38">
        <f t="shared" si="28"/>
        <v>4276</v>
      </c>
      <c r="DO25" s="38">
        <f t="shared" si="29"/>
        <v>4318</v>
      </c>
      <c r="DP25" s="38">
        <f t="shared" si="30"/>
        <v>4335</v>
      </c>
      <c r="DQ25" s="38">
        <f t="shared" si="30"/>
        <v>4347</v>
      </c>
      <c r="DR25" s="38">
        <f t="shared" si="31"/>
        <v>4348</v>
      </c>
      <c r="DS25" s="38">
        <f t="shared" si="32"/>
        <v>4359</v>
      </c>
      <c r="DT25" s="38">
        <f t="shared" si="83"/>
        <v>4367</v>
      </c>
      <c r="DU25" s="38">
        <f t="shared" si="83"/>
        <v>4374</v>
      </c>
      <c r="DV25" s="38">
        <f t="shared" si="84"/>
        <v>4376</v>
      </c>
      <c r="DW25" s="38">
        <f t="shared" si="84"/>
        <v>4376</v>
      </c>
      <c r="DX25" s="38">
        <f>BF25+CM25</f>
        <v>4393</v>
      </c>
      <c r="DY25" s="39">
        <f t="shared" si="33"/>
        <v>0.6630094043887147</v>
      </c>
      <c r="DZ25" s="39">
        <f t="shared" si="34"/>
        <v>0.66394984326018813</v>
      </c>
      <c r="EA25" s="39">
        <f t="shared" si="35"/>
        <v>0.66551724137931034</v>
      </c>
      <c r="EB25" s="39">
        <f t="shared" si="36"/>
        <v>0.67021943573667708</v>
      </c>
      <c r="EC25" s="39">
        <f t="shared" si="37"/>
        <v>0.67680250783699059</v>
      </c>
      <c r="ED25" s="39">
        <f t="shared" si="38"/>
        <v>0.67946708463949845</v>
      </c>
      <c r="EE25" s="39">
        <f t="shared" si="39"/>
        <v>0.6813479623824451</v>
      </c>
      <c r="EF25" s="39">
        <f t="shared" si="40"/>
        <v>0.68150470219435733</v>
      </c>
      <c r="EG25" s="39">
        <f t="shared" si="41"/>
        <v>0.68322884012539187</v>
      </c>
      <c r="EH25" s="39">
        <f t="shared" si="42"/>
        <v>0.68448275862068964</v>
      </c>
      <c r="EI25" s="39">
        <f t="shared" si="85"/>
        <v>0.68557993730407518</v>
      </c>
      <c r="EJ25" s="39">
        <f t="shared" si="86"/>
        <v>0.68589341692789974</v>
      </c>
      <c r="EK25" s="39">
        <f t="shared" si="87"/>
        <v>0.68589341692789974</v>
      </c>
      <c r="EL25" s="39">
        <f t="shared" si="88"/>
        <v>0.68855799373040749</v>
      </c>
      <c r="EM25" s="40">
        <v>2179</v>
      </c>
      <c r="EN25" s="41">
        <f t="shared" si="43"/>
        <v>0.42513679323495274</v>
      </c>
      <c r="EO25" s="41">
        <f t="shared" si="44"/>
        <v>0.54966008953739021</v>
      </c>
      <c r="EP25" s="41">
        <f t="shared" si="45"/>
        <v>0.58066655612667883</v>
      </c>
      <c r="EQ25" s="41">
        <f t="shared" si="46"/>
        <v>0.59857403415685628</v>
      </c>
      <c r="ER25" s="41">
        <f t="shared" si="47"/>
        <v>0.62178743160338257</v>
      </c>
      <c r="ES25" s="41">
        <f t="shared" si="48"/>
        <v>0.64616149892223507</v>
      </c>
      <c r="ET25" s="41">
        <f t="shared" si="49"/>
        <v>0.65080417841154037</v>
      </c>
      <c r="EU25" s="33">
        <f t="shared" si="50"/>
        <v>0.63181818181818183</v>
      </c>
      <c r="EV25" s="41">
        <f t="shared" si="51"/>
        <v>0.28336925882938152</v>
      </c>
      <c r="EW25" s="41">
        <f t="shared" si="52"/>
        <v>0.30558779638534239</v>
      </c>
      <c r="EX25" s="70">
        <v>42</v>
      </c>
      <c r="EY25" s="70">
        <v>40</v>
      </c>
      <c r="EZ25" s="71">
        <v>26.67</v>
      </c>
      <c r="FA25" s="41">
        <f t="shared" si="53"/>
        <v>0.34587962195324157</v>
      </c>
      <c r="FB25" s="41">
        <f t="shared" si="54"/>
        <v>0.34256342231802356</v>
      </c>
      <c r="FC25" s="41">
        <f t="shared" si="55"/>
        <v>0.34405571215387165</v>
      </c>
      <c r="FD25" s="41">
        <f t="shared" si="56"/>
        <v>0.35019068147902505</v>
      </c>
      <c r="FE25" s="41">
        <f t="shared" si="57"/>
        <v>0.35101973138782955</v>
      </c>
      <c r="FF25" s="44">
        <v>2180</v>
      </c>
      <c r="FG25" s="44">
        <v>2191</v>
      </c>
      <c r="FH25" s="44">
        <v>2233</v>
      </c>
      <c r="FI25" s="44">
        <v>2232</v>
      </c>
      <c r="FJ25" s="44">
        <v>2235</v>
      </c>
      <c r="FK25" s="44">
        <v>2238</v>
      </c>
      <c r="FL25" s="44">
        <v>2238</v>
      </c>
      <c r="FM25" s="44">
        <v>2246</v>
      </c>
      <c r="FN25" s="44">
        <v>2293</v>
      </c>
      <c r="FO25" s="44">
        <v>2335</v>
      </c>
      <c r="FP25" s="44">
        <v>2335</v>
      </c>
      <c r="FQ25" s="44">
        <v>2338</v>
      </c>
      <c r="FR25" s="45">
        <v>2338</v>
      </c>
      <c r="FS25" s="44">
        <v>2890</v>
      </c>
      <c r="FT25" s="33">
        <f t="shared" si="58"/>
        <v>0.34153605015673982</v>
      </c>
      <c r="FU25" s="46">
        <v>3500</v>
      </c>
      <c r="FV25" s="72">
        <v>1508</v>
      </c>
      <c r="FW25" s="33">
        <f t="shared" si="59"/>
        <v>0.34169278996865204</v>
      </c>
      <c r="FX25" s="33">
        <f t="shared" si="60"/>
        <v>0.34341692789968653</v>
      </c>
      <c r="FY25" s="33">
        <f t="shared" si="61"/>
        <v>0.35</v>
      </c>
      <c r="FZ25" s="33">
        <f t="shared" si="62"/>
        <v>0.34984326018808776</v>
      </c>
      <c r="GA25" s="33">
        <f t="shared" si="63"/>
        <v>0.35031347962382448</v>
      </c>
      <c r="GB25" s="33">
        <f t="shared" si="64"/>
        <v>0.35078369905956114</v>
      </c>
      <c r="GC25" s="33">
        <f t="shared" si="65"/>
        <v>0.35078369905956114</v>
      </c>
      <c r="GD25" s="33">
        <f t="shared" si="66"/>
        <v>0.35203761755485896</v>
      </c>
      <c r="GE25" s="33">
        <f t="shared" si="67"/>
        <v>0.35940438871473357</v>
      </c>
      <c r="GF25" s="33">
        <f t="shared" si="68"/>
        <v>0.36598746081504702</v>
      </c>
      <c r="GG25" s="33">
        <f t="shared" si="69"/>
        <v>0.36598746081504702</v>
      </c>
      <c r="GH25" s="33">
        <f t="shared" si="95"/>
        <v>0.36645768025078368</v>
      </c>
      <c r="GI25" s="33">
        <f t="shared" si="89"/>
        <v>0.36645768025078368</v>
      </c>
      <c r="GJ25" s="33">
        <f t="shared" si="90"/>
        <v>0.45297805642633227</v>
      </c>
      <c r="GK25" s="47">
        <f t="shared" si="91"/>
        <v>-0.31943573667711606</v>
      </c>
      <c r="GL25" s="47">
        <f t="shared" si="91"/>
        <v>-0.23557993730407523</v>
      </c>
      <c r="GM25" s="73">
        <v>0</v>
      </c>
      <c r="GN25" s="73">
        <v>0</v>
      </c>
      <c r="GO25" s="73">
        <v>5</v>
      </c>
      <c r="GP25" s="73">
        <v>7</v>
      </c>
      <c r="GQ25" s="73">
        <v>7</v>
      </c>
      <c r="GR25" s="73">
        <v>7</v>
      </c>
      <c r="GS25" s="73">
        <v>7</v>
      </c>
      <c r="GT25" s="73">
        <v>7</v>
      </c>
      <c r="GU25" s="73">
        <v>7</v>
      </c>
      <c r="GV25" s="73">
        <v>7</v>
      </c>
      <c r="GW25" s="73">
        <v>7</v>
      </c>
      <c r="GX25" s="73">
        <v>7</v>
      </c>
      <c r="GY25" s="73">
        <v>7</v>
      </c>
      <c r="GZ25" s="49">
        <f t="shared" si="110"/>
        <v>0.7</v>
      </c>
      <c r="HA25" s="49">
        <f t="shared" si="111"/>
        <v>0.7</v>
      </c>
      <c r="HB25" s="56"/>
      <c r="HC25" s="50">
        <f t="shared" si="112"/>
        <v>25.00414524954402</v>
      </c>
      <c r="HD25" s="51"/>
      <c r="HE25" s="52"/>
      <c r="HF25" s="52"/>
      <c r="HG25" s="53"/>
      <c r="HH25" s="53">
        <v>5129035.1500000004</v>
      </c>
      <c r="HI25" s="53">
        <f t="shared" si="113"/>
        <v>0</v>
      </c>
      <c r="HJ25" s="52"/>
      <c r="HK25" s="53"/>
      <c r="HL25" s="53"/>
      <c r="HM25" s="53"/>
      <c r="HN25" s="54">
        <f t="shared" si="73"/>
        <v>37.191178908970322</v>
      </c>
      <c r="HO25" s="54">
        <f t="shared" si="74"/>
        <v>36.306247976691488</v>
      </c>
      <c r="HP25" s="48">
        <f t="shared" si="75"/>
        <v>0</v>
      </c>
    </row>
    <row r="26" spans="1:224" x14ac:dyDescent="0.25">
      <c r="A26" s="23" t="s">
        <v>240</v>
      </c>
      <c r="B26" s="24">
        <v>2</v>
      </c>
      <c r="C26" s="24">
        <v>10</v>
      </c>
      <c r="D26" s="24">
        <f t="shared" si="0"/>
        <v>1118</v>
      </c>
      <c r="E26" s="24">
        <v>30</v>
      </c>
      <c r="F26" s="24">
        <v>0</v>
      </c>
      <c r="G26" s="24">
        <v>295</v>
      </c>
      <c r="H26" s="24">
        <v>0</v>
      </c>
      <c r="I26" s="24">
        <v>275</v>
      </c>
      <c r="J26" s="24">
        <v>270</v>
      </c>
      <c r="K26" s="24">
        <v>0</v>
      </c>
      <c r="L26" s="24">
        <v>222</v>
      </c>
      <c r="M26" s="24">
        <v>26</v>
      </c>
      <c r="N26" s="24">
        <v>10</v>
      </c>
      <c r="O26" s="24">
        <v>11</v>
      </c>
      <c r="P26" s="24">
        <v>11</v>
      </c>
      <c r="Q26" s="24">
        <v>11</v>
      </c>
      <c r="R26" s="24">
        <f t="shared" si="1"/>
        <v>0</v>
      </c>
      <c r="S26" s="80">
        <v>2752</v>
      </c>
      <c r="T26" s="24">
        <v>377</v>
      </c>
      <c r="U26" s="24">
        <v>382</v>
      </c>
      <c r="V26" s="24">
        <v>384</v>
      </c>
      <c r="W26" s="26">
        <f t="shared" si="2"/>
        <v>5</v>
      </c>
      <c r="X26" s="26">
        <v>387</v>
      </c>
      <c r="Y26" s="80">
        <v>3054</v>
      </c>
      <c r="Z26" s="26">
        <v>485</v>
      </c>
      <c r="AA26" s="26">
        <v>856</v>
      </c>
      <c r="AB26" s="26">
        <v>945</v>
      </c>
      <c r="AC26" s="26">
        <f t="shared" si="3"/>
        <v>89</v>
      </c>
      <c r="AD26" s="27">
        <f t="shared" si="4"/>
        <v>10.397196261682243</v>
      </c>
      <c r="AE26" s="28">
        <v>20</v>
      </c>
      <c r="AF26" s="29">
        <v>3054</v>
      </c>
      <c r="AG26" s="73">
        <v>2291</v>
      </c>
      <c r="AH26" s="29">
        <v>3243</v>
      </c>
      <c r="AI26" s="30">
        <v>1511</v>
      </c>
      <c r="AJ26" s="30">
        <v>1405</v>
      </c>
      <c r="AK26" s="31">
        <f t="shared" si="5"/>
        <v>51.053779069767444</v>
      </c>
      <c r="AL26" s="31">
        <f t="shared" si="6"/>
        <v>46.005239030779308</v>
      </c>
      <c r="AM26" s="32">
        <v>1305</v>
      </c>
      <c r="AN26" s="32">
        <v>1346</v>
      </c>
      <c r="AO26" s="32">
        <v>1370</v>
      </c>
      <c r="AP26" s="32">
        <v>1522</v>
      </c>
      <c r="AQ26" s="32">
        <v>2026</v>
      </c>
      <c r="AR26" s="32">
        <v>2141</v>
      </c>
      <c r="AS26" s="32">
        <v>2209</v>
      </c>
      <c r="AT26" s="32">
        <v>2218</v>
      </c>
      <c r="AU26" s="32">
        <v>1805</v>
      </c>
      <c r="AV26" s="32">
        <v>1814</v>
      </c>
      <c r="AW26" s="32">
        <v>1980</v>
      </c>
      <c r="AX26" s="32">
        <v>1996</v>
      </c>
      <c r="AY26" s="32">
        <v>2000</v>
      </c>
      <c r="AZ26" s="32">
        <v>2000</v>
      </c>
      <c r="BA26" s="32">
        <v>2006</v>
      </c>
      <c r="BB26" s="32">
        <v>2037</v>
      </c>
      <c r="BC26" s="32">
        <v>2094</v>
      </c>
      <c r="BD26" s="32">
        <v>2116</v>
      </c>
      <c r="BE26" s="32">
        <v>2130</v>
      </c>
      <c r="BF26" s="32">
        <v>2184</v>
      </c>
      <c r="BG26" s="33">
        <f t="shared" si="7"/>
        <v>0.6811594202898551</v>
      </c>
      <c r="BH26" s="34">
        <v>52</v>
      </c>
      <c r="BI26" s="34">
        <v>186</v>
      </c>
      <c r="BJ26" s="34">
        <v>466</v>
      </c>
      <c r="BK26" s="33">
        <f t="shared" si="8"/>
        <v>0.6839346284304656</v>
      </c>
      <c r="BL26" s="33">
        <f t="shared" si="9"/>
        <v>0.5565834104224483</v>
      </c>
      <c r="BM26" s="33">
        <f t="shared" si="10"/>
        <v>0.55935861856305891</v>
      </c>
      <c r="BN26" s="33">
        <f t="shared" si="11"/>
        <v>0.61054579093432004</v>
      </c>
      <c r="BO26" s="33">
        <f t="shared" si="12"/>
        <v>0.61547949429540549</v>
      </c>
      <c r="BP26" s="33">
        <f t="shared" si="13"/>
        <v>0.6167129201356768</v>
      </c>
      <c r="BQ26" s="33">
        <f t="shared" si="14"/>
        <v>0.6167129201356768</v>
      </c>
      <c r="BR26" s="33">
        <f t="shared" si="15"/>
        <v>0.61856305889608387</v>
      </c>
      <c r="BS26" s="33">
        <f t="shared" si="16"/>
        <v>0.62812210915818689</v>
      </c>
      <c r="BT26" s="33">
        <f t="shared" si="76"/>
        <v>0.64569842738205363</v>
      </c>
      <c r="BU26" s="33">
        <f t="shared" si="77"/>
        <v>0.65248226950354615</v>
      </c>
      <c r="BV26" s="33">
        <f t="shared" si="78"/>
        <v>0.65679925994449584</v>
      </c>
      <c r="BW26" s="33">
        <f t="shared" si="79"/>
        <v>0.67345050878815915</v>
      </c>
      <c r="BX26" s="35">
        <v>16020</v>
      </c>
      <c r="BY26" s="35">
        <v>466</v>
      </c>
      <c r="BZ26" s="36"/>
      <c r="CA26" s="36"/>
      <c r="CB26" s="36">
        <v>455</v>
      </c>
      <c r="CC26" s="36">
        <v>463</v>
      </c>
      <c r="CD26" s="36">
        <v>466</v>
      </c>
      <c r="CE26" s="36">
        <v>466</v>
      </c>
      <c r="CF26" s="36">
        <v>466</v>
      </c>
      <c r="CG26" s="36">
        <v>466</v>
      </c>
      <c r="CH26" s="36">
        <v>466</v>
      </c>
      <c r="CI26" s="36">
        <v>466</v>
      </c>
      <c r="CJ26" s="36">
        <v>466</v>
      </c>
      <c r="CK26" s="36">
        <v>466</v>
      </c>
      <c r="CL26" s="36">
        <v>466</v>
      </c>
      <c r="CM26" s="36">
        <v>466</v>
      </c>
      <c r="CN26" s="33">
        <f t="shared" si="99"/>
        <v>0</v>
      </c>
      <c r="CO26" s="37">
        <v>1260</v>
      </c>
      <c r="CP26" s="37">
        <v>1297</v>
      </c>
      <c r="CQ26" s="37">
        <v>1463</v>
      </c>
      <c r="CR26" s="37">
        <v>1557</v>
      </c>
      <c r="CS26" s="37">
        <v>1615</v>
      </c>
      <c r="CT26" s="37">
        <v>1621</v>
      </c>
      <c r="CU26" s="37">
        <v>1643</v>
      </c>
      <c r="CV26" s="37">
        <v>1645</v>
      </c>
      <c r="CW26" s="37">
        <v>1645</v>
      </c>
      <c r="CX26" s="33">
        <f t="shared" si="100"/>
        <v>0</v>
      </c>
      <c r="CY26" s="33">
        <f t="shared" si="101"/>
        <v>0.14030218933086649</v>
      </c>
      <c r="CZ26" s="33">
        <f t="shared" si="102"/>
        <v>0.14276904101140919</v>
      </c>
      <c r="DA26" s="33">
        <f t="shared" si="103"/>
        <v>0.1436941103916127</v>
      </c>
      <c r="DB26" s="33">
        <f t="shared" si="104"/>
        <v>0.1436941103916127</v>
      </c>
      <c r="DC26" s="33">
        <f t="shared" si="105"/>
        <v>0.1436941103916127</v>
      </c>
      <c r="DD26" s="33">
        <f t="shared" si="106"/>
        <v>0.1436941103916127</v>
      </c>
      <c r="DE26" s="33">
        <f t="shared" si="107"/>
        <v>0.1436941103916127</v>
      </c>
      <c r="DF26" s="33">
        <f t="shared" si="108"/>
        <v>0.1436941103916127</v>
      </c>
      <c r="DG26" s="33">
        <f t="shared" si="109"/>
        <v>0.1436941103916127</v>
      </c>
      <c r="DH26" s="33">
        <f t="shared" si="97"/>
        <v>0.1436941103916127</v>
      </c>
      <c r="DI26" s="33">
        <f t="shared" si="81"/>
        <v>0.1436941103916127</v>
      </c>
      <c r="DJ26" s="33">
        <f t="shared" si="82"/>
        <v>0.1436941103916127</v>
      </c>
      <c r="DK26" s="38">
        <f t="shared" si="28"/>
        <v>2209</v>
      </c>
      <c r="DL26" s="38">
        <f t="shared" si="28"/>
        <v>2218</v>
      </c>
      <c r="DM26" s="38">
        <f t="shared" si="28"/>
        <v>2260</v>
      </c>
      <c r="DN26" s="38">
        <f t="shared" si="28"/>
        <v>2277</v>
      </c>
      <c r="DO26" s="38">
        <f t="shared" si="29"/>
        <v>2446</v>
      </c>
      <c r="DP26" s="38">
        <f t="shared" si="30"/>
        <v>2462</v>
      </c>
      <c r="DQ26" s="38">
        <f t="shared" si="30"/>
        <v>2466</v>
      </c>
      <c r="DR26" s="38">
        <f t="shared" si="31"/>
        <v>2466</v>
      </c>
      <c r="DS26" s="38">
        <f t="shared" si="32"/>
        <v>2472</v>
      </c>
      <c r="DT26" s="38">
        <f t="shared" si="83"/>
        <v>2503</v>
      </c>
      <c r="DU26" s="38">
        <f t="shared" si="83"/>
        <v>2560</v>
      </c>
      <c r="DV26" s="38">
        <f t="shared" si="84"/>
        <v>2582</v>
      </c>
      <c r="DW26" s="38">
        <f t="shared" si="84"/>
        <v>2596</v>
      </c>
      <c r="DX26" s="38">
        <f t="shared" si="84"/>
        <v>2650</v>
      </c>
      <c r="DY26" s="39">
        <f t="shared" si="33"/>
        <v>0.6811594202898551</v>
      </c>
      <c r="DZ26" s="39">
        <f t="shared" si="34"/>
        <v>0.6839346284304656</v>
      </c>
      <c r="EA26" s="39">
        <f t="shared" si="35"/>
        <v>0.69688559975331488</v>
      </c>
      <c r="EB26" s="39">
        <f t="shared" si="36"/>
        <v>0.7021276595744681</v>
      </c>
      <c r="EC26" s="39">
        <f t="shared" si="37"/>
        <v>0.75423990132593277</v>
      </c>
      <c r="ED26" s="39">
        <f t="shared" si="38"/>
        <v>0.75917360468701822</v>
      </c>
      <c r="EE26" s="39">
        <f t="shared" si="39"/>
        <v>0.76040703052728953</v>
      </c>
      <c r="EF26" s="39">
        <f t="shared" si="40"/>
        <v>0.76040703052728953</v>
      </c>
      <c r="EG26" s="39">
        <f t="shared" si="41"/>
        <v>0.7622571692876966</v>
      </c>
      <c r="EH26" s="39">
        <f t="shared" si="42"/>
        <v>0.77181621954979962</v>
      </c>
      <c r="EI26" s="39">
        <f t="shared" si="85"/>
        <v>0.78939253777366636</v>
      </c>
      <c r="EJ26" s="39">
        <f t="shared" si="86"/>
        <v>0.79617637989515877</v>
      </c>
      <c r="EK26" s="39">
        <f t="shared" si="87"/>
        <v>0.80049337033610857</v>
      </c>
      <c r="EL26" s="39">
        <f t="shared" si="88"/>
        <v>0.81714461917977177</v>
      </c>
      <c r="EM26" s="48">
        <v>1659</v>
      </c>
      <c r="EN26" s="41">
        <f t="shared" si="43"/>
        <v>0.51178781925343808</v>
      </c>
      <c r="EO26" s="41">
        <f t="shared" si="44"/>
        <v>0.52095612311722328</v>
      </c>
      <c r="EP26" s="41">
        <f t="shared" si="45"/>
        <v>0.57989521938441391</v>
      </c>
      <c r="EQ26" s="41">
        <f t="shared" si="46"/>
        <v>0.59332023575638504</v>
      </c>
      <c r="ER26" s="41">
        <f t="shared" si="47"/>
        <v>0.6011787819253438</v>
      </c>
      <c r="ES26" s="41">
        <f t="shared" si="48"/>
        <v>0.65094957432874923</v>
      </c>
      <c r="ET26" s="41">
        <f t="shared" si="49"/>
        <v>0.66339227242960053</v>
      </c>
      <c r="EU26" s="33">
        <f t="shared" si="50"/>
        <v>0.6601911810052421</v>
      </c>
      <c r="EV26" s="41">
        <f t="shared" si="51"/>
        <v>0.412573673870334</v>
      </c>
      <c r="EW26" s="41">
        <f t="shared" si="52"/>
        <v>0.42468893254747869</v>
      </c>
      <c r="EX26" s="70">
        <v>10</v>
      </c>
      <c r="EY26" s="70">
        <v>10</v>
      </c>
      <c r="EZ26" s="71">
        <v>73.33</v>
      </c>
      <c r="FA26" s="41">
        <f t="shared" si="53"/>
        <v>0.50982318271119842</v>
      </c>
      <c r="FB26" s="41">
        <f t="shared" si="54"/>
        <v>0.52881466928618204</v>
      </c>
      <c r="FC26" s="41">
        <f t="shared" si="55"/>
        <v>0.5307793058284217</v>
      </c>
      <c r="FD26" s="41">
        <f t="shared" si="56"/>
        <v>0.53798297314996724</v>
      </c>
      <c r="FE26" s="41">
        <f t="shared" si="57"/>
        <v>0.53863785199738046</v>
      </c>
      <c r="FF26" s="44">
        <v>1659</v>
      </c>
      <c r="FG26" s="44">
        <v>1659</v>
      </c>
      <c r="FH26" s="44">
        <v>1660</v>
      </c>
      <c r="FI26" s="44">
        <v>1662</v>
      </c>
      <c r="FJ26" s="44">
        <v>1667</v>
      </c>
      <c r="FK26" s="44">
        <v>1666</v>
      </c>
      <c r="FL26" s="44">
        <v>1697</v>
      </c>
      <c r="FM26" s="44">
        <v>1706</v>
      </c>
      <c r="FN26" s="44">
        <v>1741</v>
      </c>
      <c r="FO26" s="44">
        <v>1742</v>
      </c>
      <c r="FP26" s="44">
        <v>1771</v>
      </c>
      <c r="FQ26" s="44">
        <v>1996</v>
      </c>
      <c r="FR26" s="45">
        <v>2002</v>
      </c>
      <c r="FS26" s="44">
        <v>1844</v>
      </c>
      <c r="FT26" s="33">
        <f t="shared" si="58"/>
        <v>0.51156336725254392</v>
      </c>
      <c r="FU26" s="46">
        <v>6000</v>
      </c>
      <c r="FV26" s="72">
        <v>466</v>
      </c>
      <c r="FW26" s="33">
        <f t="shared" si="59"/>
        <v>0.51156336725254392</v>
      </c>
      <c r="FX26" s="33">
        <f t="shared" si="60"/>
        <v>0.51156336725254392</v>
      </c>
      <c r="FY26" s="33">
        <f t="shared" si="61"/>
        <v>0.5118717237126118</v>
      </c>
      <c r="FZ26" s="33">
        <f t="shared" si="62"/>
        <v>0.51248843663274746</v>
      </c>
      <c r="GA26" s="33">
        <f t="shared" si="63"/>
        <v>0.51403021893308665</v>
      </c>
      <c r="GB26" s="33">
        <f t="shared" si="64"/>
        <v>0.51372186247301876</v>
      </c>
      <c r="GC26" s="33">
        <f t="shared" si="65"/>
        <v>0.52328091273512178</v>
      </c>
      <c r="GD26" s="33">
        <f t="shared" si="66"/>
        <v>0.52605612087573239</v>
      </c>
      <c r="GE26" s="33">
        <f t="shared" si="67"/>
        <v>0.53684859697810672</v>
      </c>
      <c r="GF26" s="33">
        <f t="shared" si="68"/>
        <v>0.53715695343817449</v>
      </c>
      <c r="GG26" s="33">
        <f t="shared" si="69"/>
        <v>0.54609929078014185</v>
      </c>
      <c r="GH26" s="33">
        <f t="shared" si="95"/>
        <v>0.61547949429540549</v>
      </c>
      <c r="GI26" s="33">
        <f t="shared" si="89"/>
        <v>0.61732963305581257</v>
      </c>
      <c r="GJ26" s="33">
        <f t="shared" si="90"/>
        <v>0.56860931236509404</v>
      </c>
      <c r="GK26" s="47">
        <f t="shared" si="91"/>
        <v>-0.183163737280296</v>
      </c>
      <c r="GL26" s="47">
        <f t="shared" si="91"/>
        <v>-0.24853530681467773</v>
      </c>
      <c r="GM26" s="73">
        <v>4</v>
      </c>
      <c r="GN26" s="73">
        <v>4</v>
      </c>
      <c r="GO26" s="73">
        <v>8</v>
      </c>
      <c r="GP26" s="73">
        <v>9</v>
      </c>
      <c r="GQ26" s="73">
        <v>9</v>
      </c>
      <c r="GR26" s="73">
        <v>9</v>
      </c>
      <c r="GS26" s="73">
        <v>9</v>
      </c>
      <c r="GT26" s="73">
        <v>10</v>
      </c>
      <c r="GU26" s="73">
        <v>10</v>
      </c>
      <c r="GV26" s="73">
        <v>10</v>
      </c>
      <c r="GW26" s="73">
        <v>10</v>
      </c>
      <c r="GX26" s="73">
        <v>10</v>
      </c>
      <c r="GY26" s="73">
        <v>10</v>
      </c>
      <c r="GZ26" s="49">
        <f t="shared" si="110"/>
        <v>1</v>
      </c>
      <c r="HA26" s="49">
        <f t="shared" si="111"/>
        <v>1</v>
      </c>
      <c r="HB26" s="56">
        <f>BJ26/(FV26/100)</f>
        <v>100</v>
      </c>
      <c r="HC26" s="50">
        <f t="shared" si="112"/>
        <v>15.258677144728226</v>
      </c>
      <c r="HD26" s="51">
        <f>BJ26/(AF26/100)</f>
        <v>15.258677144728226</v>
      </c>
      <c r="HE26" s="52">
        <f>FU26*FV26</f>
        <v>2796000</v>
      </c>
      <c r="HF26" s="52">
        <f>FU26*BJ26</f>
        <v>2796000</v>
      </c>
      <c r="HG26" s="53">
        <v>2695831.18</v>
      </c>
      <c r="HH26" s="53">
        <v>2696227.84</v>
      </c>
      <c r="HI26" s="53">
        <f t="shared" si="113"/>
        <v>100168.81999999983</v>
      </c>
      <c r="HJ26" s="52">
        <v>99772.160000000003</v>
      </c>
      <c r="HK26" s="53">
        <f>HE26-HG26</f>
        <v>100168.81999999983</v>
      </c>
      <c r="HL26" s="53">
        <v>466</v>
      </c>
      <c r="HM26" s="53">
        <v>466</v>
      </c>
      <c r="HN26" s="54">
        <f t="shared" si="73"/>
        <v>34.338662790697676</v>
      </c>
      <c r="HO26" s="54">
        <f t="shared" si="74"/>
        <v>30.943025540275048</v>
      </c>
      <c r="HP26" s="48">
        <f t="shared" si="75"/>
        <v>6.0903732809430258</v>
      </c>
    </row>
    <row r="27" spans="1:224" x14ac:dyDescent="0.25">
      <c r="A27" s="23" t="s">
        <v>241</v>
      </c>
      <c r="B27" s="24">
        <v>2</v>
      </c>
      <c r="C27" s="24">
        <v>5</v>
      </c>
      <c r="D27" s="24">
        <f t="shared" si="0"/>
        <v>905</v>
      </c>
      <c r="E27" s="24">
        <v>54</v>
      </c>
      <c r="F27" s="24">
        <v>31</v>
      </c>
      <c r="G27" s="24">
        <v>126</v>
      </c>
      <c r="H27" s="24">
        <v>20</v>
      </c>
      <c r="I27" s="24">
        <v>408</v>
      </c>
      <c r="J27" s="24">
        <v>204</v>
      </c>
      <c r="K27" s="24">
        <v>0</v>
      </c>
      <c r="L27" s="24">
        <v>62</v>
      </c>
      <c r="M27" s="24">
        <v>0</v>
      </c>
      <c r="N27" s="24">
        <v>7</v>
      </c>
      <c r="O27" s="24">
        <v>7</v>
      </c>
      <c r="P27" s="24">
        <v>7</v>
      </c>
      <c r="Q27" s="24">
        <v>7</v>
      </c>
      <c r="R27" s="24">
        <f t="shared" si="1"/>
        <v>0</v>
      </c>
      <c r="S27" s="25">
        <v>1535</v>
      </c>
      <c r="T27" s="26">
        <v>672</v>
      </c>
      <c r="U27" s="26">
        <v>685</v>
      </c>
      <c r="V27" s="26">
        <v>699</v>
      </c>
      <c r="W27" s="26">
        <f t="shared" si="2"/>
        <v>13</v>
      </c>
      <c r="X27" s="26">
        <v>739</v>
      </c>
      <c r="Y27" s="25">
        <v>1548</v>
      </c>
      <c r="Z27" s="26">
        <v>781</v>
      </c>
      <c r="AA27" s="26">
        <v>794</v>
      </c>
      <c r="AB27" s="26">
        <v>824</v>
      </c>
      <c r="AC27" s="26">
        <f t="shared" si="3"/>
        <v>30</v>
      </c>
      <c r="AD27" s="27">
        <f t="shared" si="4"/>
        <v>3.7783375314861458</v>
      </c>
      <c r="AE27" s="28">
        <v>592</v>
      </c>
      <c r="AF27" s="29">
        <f>[1]Лист1!B27</f>
        <v>1476</v>
      </c>
      <c r="AG27" s="73">
        <v>1107</v>
      </c>
      <c r="AH27" s="60">
        <v>1477</v>
      </c>
      <c r="AI27" s="30">
        <v>648</v>
      </c>
      <c r="AJ27" s="30">
        <v>639</v>
      </c>
      <c r="AK27" s="31">
        <f t="shared" si="5"/>
        <v>41.628664495114009</v>
      </c>
      <c r="AL27" s="31">
        <f t="shared" si="6"/>
        <v>41.279069767441861</v>
      </c>
      <c r="AM27" s="32">
        <v>645</v>
      </c>
      <c r="AN27" s="32">
        <v>642</v>
      </c>
      <c r="AO27" s="32">
        <v>656</v>
      </c>
      <c r="AP27" s="32">
        <v>672</v>
      </c>
      <c r="AQ27" s="32">
        <v>1129</v>
      </c>
      <c r="AR27" s="32">
        <v>1154</v>
      </c>
      <c r="AS27" s="32">
        <v>1160</v>
      </c>
      <c r="AT27" s="32">
        <v>1150</v>
      </c>
      <c r="AU27" s="32">
        <v>1048</v>
      </c>
      <c r="AV27" s="32">
        <v>1009</v>
      </c>
      <c r="AW27" s="32">
        <v>1009</v>
      </c>
      <c r="AX27" s="32">
        <v>1011</v>
      </c>
      <c r="AY27" s="32">
        <v>1012</v>
      </c>
      <c r="AZ27" s="32">
        <v>1011</v>
      </c>
      <c r="BA27" s="32">
        <v>1012</v>
      </c>
      <c r="BB27" s="32">
        <v>1012</v>
      </c>
      <c r="BC27" s="32">
        <v>1013</v>
      </c>
      <c r="BD27" s="32">
        <v>1017</v>
      </c>
      <c r="BE27" s="32">
        <v>1018</v>
      </c>
      <c r="BF27" s="32">
        <v>1034</v>
      </c>
      <c r="BG27" s="33">
        <f t="shared" si="7"/>
        <v>0.78537576167907919</v>
      </c>
      <c r="BH27" s="34">
        <v>443</v>
      </c>
      <c r="BI27" s="34">
        <v>443</v>
      </c>
      <c r="BJ27" s="34">
        <v>443</v>
      </c>
      <c r="BK27" s="33">
        <f t="shared" si="8"/>
        <v>0.77860528097494919</v>
      </c>
      <c r="BL27" s="33">
        <f t="shared" si="9"/>
        <v>0.70954637779282326</v>
      </c>
      <c r="BM27" s="33">
        <f t="shared" si="10"/>
        <v>0.68314150304671628</v>
      </c>
      <c r="BN27" s="33">
        <f t="shared" si="11"/>
        <v>0.68314150304671628</v>
      </c>
      <c r="BO27" s="33">
        <f t="shared" si="12"/>
        <v>0.68449559918754233</v>
      </c>
      <c r="BP27" s="33">
        <f t="shared" si="13"/>
        <v>0.68517264725795535</v>
      </c>
      <c r="BQ27" s="33">
        <f t="shared" si="14"/>
        <v>0.68449559918754233</v>
      </c>
      <c r="BR27" s="33">
        <f t="shared" si="15"/>
        <v>0.68517264725795535</v>
      </c>
      <c r="BS27" s="33">
        <f t="shared" si="16"/>
        <v>0.68517264725795535</v>
      </c>
      <c r="BT27" s="33">
        <f t="shared" si="76"/>
        <v>0.68584969532836837</v>
      </c>
      <c r="BU27" s="33">
        <f t="shared" si="77"/>
        <v>0.68855788761002035</v>
      </c>
      <c r="BV27" s="33">
        <f t="shared" si="78"/>
        <v>0.68923493568043326</v>
      </c>
      <c r="BW27" s="33">
        <f t="shared" si="79"/>
        <v>0.70006770480704128</v>
      </c>
      <c r="BX27" s="35">
        <v>20440</v>
      </c>
      <c r="BY27" s="35">
        <v>148</v>
      </c>
      <c r="BZ27" s="36"/>
      <c r="CA27" s="36">
        <v>17</v>
      </c>
      <c r="CB27" s="36">
        <v>110</v>
      </c>
      <c r="CC27" s="36">
        <v>148</v>
      </c>
      <c r="CD27" s="36">
        <v>148</v>
      </c>
      <c r="CE27" s="36">
        <v>148</v>
      </c>
      <c r="CF27" s="36">
        <v>148</v>
      </c>
      <c r="CG27" s="36">
        <v>148</v>
      </c>
      <c r="CH27" s="36">
        <v>148</v>
      </c>
      <c r="CI27" s="36">
        <v>148</v>
      </c>
      <c r="CJ27" s="36">
        <v>148</v>
      </c>
      <c r="CK27" s="36">
        <v>148</v>
      </c>
      <c r="CL27" s="36">
        <v>148</v>
      </c>
      <c r="CM27" s="36">
        <v>148</v>
      </c>
      <c r="CN27" s="33">
        <f t="shared" si="99"/>
        <v>0</v>
      </c>
      <c r="CO27" s="37">
        <v>904</v>
      </c>
      <c r="CP27" s="37">
        <v>911</v>
      </c>
      <c r="CQ27" s="37">
        <v>923</v>
      </c>
      <c r="CR27" s="37">
        <v>924</v>
      </c>
      <c r="CS27" s="37">
        <v>980</v>
      </c>
      <c r="CT27" s="37">
        <v>986</v>
      </c>
      <c r="CU27" s="37">
        <v>1035</v>
      </c>
      <c r="CV27" s="37">
        <v>1063</v>
      </c>
      <c r="CW27" s="37">
        <v>1106</v>
      </c>
      <c r="CX27" s="33">
        <f t="shared" si="100"/>
        <v>1.1509817197020988E-2</v>
      </c>
      <c r="CY27" s="33">
        <f t="shared" si="101"/>
        <v>7.4475287745429927E-2</v>
      </c>
      <c r="CZ27" s="33">
        <f t="shared" si="102"/>
        <v>0.1002031144211239</v>
      </c>
      <c r="DA27" s="33">
        <f t="shared" si="103"/>
        <v>0.1002031144211239</v>
      </c>
      <c r="DB27" s="33">
        <f t="shared" si="104"/>
        <v>0.1002031144211239</v>
      </c>
      <c r="DC27" s="33">
        <f t="shared" si="105"/>
        <v>0.1002031144211239</v>
      </c>
      <c r="DD27" s="33">
        <f t="shared" si="106"/>
        <v>0.1002031144211239</v>
      </c>
      <c r="DE27" s="33">
        <f t="shared" si="107"/>
        <v>0.1002031144211239</v>
      </c>
      <c r="DF27" s="33">
        <f t="shared" si="108"/>
        <v>0.1002031144211239</v>
      </c>
      <c r="DG27" s="33">
        <f t="shared" si="109"/>
        <v>0.1002031144211239</v>
      </c>
      <c r="DH27" s="33">
        <f t="shared" si="97"/>
        <v>0.1002031144211239</v>
      </c>
      <c r="DI27" s="33">
        <f t="shared" si="81"/>
        <v>0.1002031144211239</v>
      </c>
      <c r="DJ27" s="33">
        <f t="shared" si="82"/>
        <v>0.1002031144211239</v>
      </c>
      <c r="DK27" s="38">
        <f t="shared" si="28"/>
        <v>1160</v>
      </c>
      <c r="DL27" s="38">
        <f t="shared" si="28"/>
        <v>1167</v>
      </c>
      <c r="DM27" s="38">
        <f t="shared" si="28"/>
        <v>1158</v>
      </c>
      <c r="DN27" s="38">
        <f t="shared" si="28"/>
        <v>1157</v>
      </c>
      <c r="DO27" s="38">
        <f t="shared" si="29"/>
        <v>1157</v>
      </c>
      <c r="DP27" s="38">
        <f t="shared" si="30"/>
        <v>1159</v>
      </c>
      <c r="DQ27" s="38">
        <f t="shared" si="30"/>
        <v>1160</v>
      </c>
      <c r="DR27" s="38">
        <f t="shared" si="31"/>
        <v>1159</v>
      </c>
      <c r="DS27" s="38">
        <f t="shared" si="32"/>
        <v>1160</v>
      </c>
      <c r="DT27" s="38">
        <f t="shared" si="83"/>
        <v>1160</v>
      </c>
      <c r="DU27" s="38">
        <f t="shared" si="83"/>
        <v>1161</v>
      </c>
      <c r="DV27" s="38">
        <f t="shared" si="84"/>
        <v>1165</v>
      </c>
      <c r="DW27" s="38">
        <f t="shared" si="84"/>
        <v>1166</v>
      </c>
      <c r="DX27" s="38">
        <f t="shared" si="84"/>
        <v>1182</v>
      </c>
      <c r="DY27" s="39">
        <f t="shared" si="33"/>
        <v>0.78537576167907919</v>
      </c>
      <c r="DZ27" s="39">
        <f t="shared" si="34"/>
        <v>0.79011509817197023</v>
      </c>
      <c r="EA27" s="39">
        <f t="shared" si="35"/>
        <v>0.78402166553825325</v>
      </c>
      <c r="EB27" s="39">
        <f t="shared" si="36"/>
        <v>0.78334461746784023</v>
      </c>
      <c r="EC27" s="39">
        <f t="shared" si="37"/>
        <v>0.78334461746784023</v>
      </c>
      <c r="ED27" s="39">
        <f t="shared" si="38"/>
        <v>0.78469871360866617</v>
      </c>
      <c r="EE27" s="39">
        <f t="shared" si="39"/>
        <v>0.78537576167907919</v>
      </c>
      <c r="EF27" s="39">
        <f t="shared" si="40"/>
        <v>0.78469871360866617</v>
      </c>
      <c r="EG27" s="39">
        <f t="shared" si="41"/>
        <v>0.78537576167907919</v>
      </c>
      <c r="EH27" s="39">
        <f t="shared" si="42"/>
        <v>0.78537576167907919</v>
      </c>
      <c r="EI27" s="39">
        <f t="shared" si="85"/>
        <v>0.78605280974949221</v>
      </c>
      <c r="EJ27" s="39">
        <f t="shared" si="86"/>
        <v>0.78876100203114419</v>
      </c>
      <c r="EK27" s="39">
        <f t="shared" si="87"/>
        <v>0.78943805010155721</v>
      </c>
      <c r="EL27" s="39">
        <f t="shared" si="88"/>
        <v>0.80027081922816523</v>
      </c>
      <c r="EM27" s="40">
        <v>1117</v>
      </c>
      <c r="EN27" s="41">
        <f t="shared" si="43"/>
        <v>0.73915989159891604</v>
      </c>
      <c r="EO27" s="41">
        <f t="shared" si="44"/>
        <v>0.73306233062330628</v>
      </c>
      <c r="EP27" s="41">
        <f t="shared" si="45"/>
        <v>0.73712737127371275</v>
      </c>
      <c r="EQ27" s="41">
        <f t="shared" si="46"/>
        <v>0.73509485094850946</v>
      </c>
      <c r="ER27" s="41">
        <f t="shared" si="47"/>
        <v>0.74457994579945797</v>
      </c>
      <c r="ES27" s="41">
        <f t="shared" si="48"/>
        <v>0.75542005420054203</v>
      </c>
      <c r="ET27" s="41">
        <f t="shared" si="49"/>
        <v>0.76490514905149054</v>
      </c>
      <c r="EU27" s="33">
        <f t="shared" si="50"/>
        <v>0.78131347325660117</v>
      </c>
      <c r="EV27" s="41">
        <f t="shared" si="51"/>
        <v>0.61246612466124661</v>
      </c>
      <c r="EW27" s="41">
        <f t="shared" si="52"/>
        <v>0.61720867208672092</v>
      </c>
      <c r="EX27" s="42">
        <v>24</v>
      </c>
      <c r="EY27" s="42">
        <v>24</v>
      </c>
      <c r="EZ27" s="43">
        <v>100</v>
      </c>
      <c r="FA27" s="41">
        <f t="shared" si="53"/>
        <v>0.62601626016260159</v>
      </c>
      <c r="FB27" s="41">
        <f t="shared" si="54"/>
        <v>0.66395663956639561</v>
      </c>
      <c r="FC27" s="41">
        <f t="shared" si="55"/>
        <v>0.66802168021680219</v>
      </c>
      <c r="FD27" s="41">
        <f t="shared" si="56"/>
        <v>0.70121951219512191</v>
      </c>
      <c r="FE27" s="41">
        <f t="shared" si="57"/>
        <v>0.72018970189701892</v>
      </c>
      <c r="FF27" s="44">
        <v>1117</v>
      </c>
      <c r="FG27" s="44">
        <v>1116</v>
      </c>
      <c r="FH27" s="44">
        <v>1116</v>
      </c>
      <c r="FI27" s="44">
        <v>1115</v>
      </c>
      <c r="FJ27" s="44">
        <v>1115</v>
      </c>
      <c r="FK27" s="44">
        <v>1116</v>
      </c>
      <c r="FL27" s="44">
        <v>1116</v>
      </c>
      <c r="FM27" s="44">
        <v>1116</v>
      </c>
      <c r="FN27" s="44">
        <v>1116</v>
      </c>
      <c r="FO27" s="44">
        <v>1116</v>
      </c>
      <c r="FP27" s="44">
        <v>1115</v>
      </c>
      <c r="FQ27" s="44">
        <v>1116</v>
      </c>
      <c r="FR27" s="45">
        <v>1115</v>
      </c>
      <c r="FS27" s="44">
        <v>1115</v>
      </c>
      <c r="FT27" s="33">
        <f t="shared" si="58"/>
        <v>0.75626269465132023</v>
      </c>
      <c r="FU27" s="46">
        <v>6700</v>
      </c>
      <c r="FV27" s="46">
        <v>443</v>
      </c>
      <c r="FW27" s="33">
        <f t="shared" si="59"/>
        <v>0.75626269465132023</v>
      </c>
      <c r="FX27" s="33">
        <f t="shared" si="60"/>
        <v>0.75558564658090721</v>
      </c>
      <c r="FY27" s="33">
        <f t="shared" si="61"/>
        <v>0.75558564658090721</v>
      </c>
      <c r="FZ27" s="33">
        <f t="shared" si="62"/>
        <v>0.7549085985104943</v>
      </c>
      <c r="GA27" s="33">
        <f t="shared" si="63"/>
        <v>0.7549085985104943</v>
      </c>
      <c r="GB27" s="33">
        <f t="shared" si="64"/>
        <v>0.75558564658090721</v>
      </c>
      <c r="GC27" s="33">
        <f t="shared" si="65"/>
        <v>0.75558564658090721</v>
      </c>
      <c r="GD27" s="33">
        <f t="shared" si="66"/>
        <v>0.75558564658090721</v>
      </c>
      <c r="GE27" s="33">
        <f t="shared" si="67"/>
        <v>0.75558564658090721</v>
      </c>
      <c r="GF27" s="33">
        <f t="shared" si="68"/>
        <v>0.75558564658090721</v>
      </c>
      <c r="GG27" s="33">
        <f t="shared" si="69"/>
        <v>0.7549085985104943</v>
      </c>
      <c r="GH27" s="33">
        <f t="shared" si="95"/>
        <v>0.75558564658090721</v>
      </c>
      <c r="GI27" s="33">
        <f t="shared" si="89"/>
        <v>0.7549085985104943</v>
      </c>
      <c r="GJ27" s="33">
        <f t="shared" si="90"/>
        <v>0.7549085985104943</v>
      </c>
      <c r="GK27" s="47">
        <f t="shared" si="91"/>
        <v>-3.452945159106291E-2</v>
      </c>
      <c r="GL27" s="47">
        <f t="shared" si="91"/>
        <v>-4.5362220717670931E-2</v>
      </c>
      <c r="GM27" s="48">
        <v>8</v>
      </c>
      <c r="GN27" s="48">
        <v>9</v>
      </c>
      <c r="GO27" s="48">
        <v>9</v>
      </c>
      <c r="GP27" s="48">
        <v>9</v>
      </c>
      <c r="GQ27" s="48">
        <v>10</v>
      </c>
      <c r="GR27" s="48">
        <v>10</v>
      </c>
      <c r="GS27" s="48">
        <v>10</v>
      </c>
      <c r="GT27" s="48">
        <v>10</v>
      </c>
      <c r="GU27" s="48">
        <v>10</v>
      </c>
      <c r="GV27" s="48">
        <v>10</v>
      </c>
      <c r="GW27" s="48">
        <v>10</v>
      </c>
      <c r="GX27" s="48">
        <v>10</v>
      </c>
      <c r="GY27" s="73">
        <v>10</v>
      </c>
      <c r="GZ27" s="49">
        <f t="shared" si="110"/>
        <v>1</v>
      </c>
      <c r="HA27" s="49">
        <f t="shared" si="111"/>
        <v>1</v>
      </c>
      <c r="HB27" s="56">
        <f>BJ27/(FV27/100)</f>
        <v>100</v>
      </c>
      <c r="HC27" s="50">
        <f t="shared" si="112"/>
        <v>30.013550135501355</v>
      </c>
      <c r="HD27" s="51">
        <f>BJ27/(AF27/100)</f>
        <v>30.013550135501355</v>
      </c>
      <c r="HE27" s="52">
        <f>FU27*FV27</f>
        <v>2968100</v>
      </c>
      <c r="HF27" s="52">
        <f>FU27*BJ27</f>
        <v>2968100</v>
      </c>
      <c r="HG27" s="53">
        <v>1906343.83</v>
      </c>
      <c r="HH27" s="53">
        <v>2720264.33</v>
      </c>
      <c r="HI27" s="53">
        <f t="shared" si="113"/>
        <v>1061756.17</v>
      </c>
      <c r="HJ27" s="52">
        <v>247835.67</v>
      </c>
      <c r="HK27" s="53">
        <f>HE27-HG27</f>
        <v>1061756.17</v>
      </c>
      <c r="HL27" s="53">
        <v>885</v>
      </c>
      <c r="HM27" s="53">
        <v>608</v>
      </c>
      <c r="HN27" s="54">
        <f t="shared" si="73"/>
        <v>53.680781758957657</v>
      </c>
      <c r="HO27" s="54">
        <f t="shared" si="74"/>
        <v>53.229974160206716</v>
      </c>
      <c r="HP27" s="48">
        <f t="shared" si="75"/>
        <v>30.013550135501355</v>
      </c>
    </row>
    <row r="28" spans="1:224" x14ac:dyDescent="0.25">
      <c r="A28" s="23" t="s">
        <v>242</v>
      </c>
      <c r="B28" s="24">
        <v>3</v>
      </c>
      <c r="C28" s="24">
        <v>15</v>
      </c>
      <c r="D28" s="24">
        <f t="shared" si="0"/>
        <v>3111</v>
      </c>
      <c r="E28" s="24">
        <v>122</v>
      </c>
      <c r="F28" s="24">
        <v>0</v>
      </c>
      <c r="G28" s="24">
        <v>56</v>
      </c>
      <c r="H28" s="24">
        <v>41</v>
      </c>
      <c r="I28" s="24">
        <v>646</v>
      </c>
      <c r="J28" s="24">
        <v>370</v>
      </c>
      <c r="K28" s="24">
        <v>0</v>
      </c>
      <c r="L28" s="24">
        <v>1876</v>
      </c>
      <c r="M28" s="24">
        <v>0</v>
      </c>
      <c r="N28" s="24">
        <v>15</v>
      </c>
      <c r="O28" s="24">
        <v>15</v>
      </c>
      <c r="P28" s="24">
        <v>15</v>
      </c>
      <c r="Q28" s="24">
        <v>16</v>
      </c>
      <c r="R28" s="24">
        <f t="shared" si="1"/>
        <v>1</v>
      </c>
      <c r="S28" s="25">
        <v>5781</v>
      </c>
      <c r="T28" s="26">
        <v>63</v>
      </c>
      <c r="U28" s="26">
        <v>76</v>
      </c>
      <c r="V28" s="26">
        <v>498</v>
      </c>
      <c r="W28" s="26">
        <f t="shared" si="2"/>
        <v>13</v>
      </c>
      <c r="X28" s="26">
        <v>1763</v>
      </c>
      <c r="Y28" s="25">
        <v>5840</v>
      </c>
      <c r="Z28" s="26">
        <v>2346</v>
      </c>
      <c r="AA28" s="26">
        <v>2409</v>
      </c>
      <c r="AB28" s="26">
        <v>2436</v>
      </c>
      <c r="AC28" s="26">
        <f t="shared" si="3"/>
        <v>27</v>
      </c>
      <c r="AD28" s="27">
        <f t="shared" si="4"/>
        <v>1.1207970112079702</v>
      </c>
      <c r="AE28" s="28">
        <v>5</v>
      </c>
      <c r="AF28" s="29">
        <f>[1]Лист1!B28</f>
        <v>5840</v>
      </c>
      <c r="AG28" s="56">
        <v>4380</v>
      </c>
      <c r="AH28" s="60">
        <v>5663</v>
      </c>
      <c r="AI28" s="30">
        <v>2625</v>
      </c>
      <c r="AJ28" s="30">
        <v>2049</v>
      </c>
      <c r="AK28" s="31">
        <f t="shared" si="5"/>
        <v>35.443694862480541</v>
      </c>
      <c r="AL28" s="31">
        <f t="shared" si="6"/>
        <v>35.085616438356162</v>
      </c>
      <c r="AM28" s="32">
        <v>2039</v>
      </c>
      <c r="AN28" s="32">
        <v>2039</v>
      </c>
      <c r="AO28" s="32">
        <v>2043</v>
      </c>
      <c r="AP28" s="32">
        <v>2107</v>
      </c>
      <c r="AQ28" s="32">
        <v>2930</v>
      </c>
      <c r="AR28" s="32">
        <v>3078</v>
      </c>
      <c r="AS28" s="32">
        <v>3214</v>
      </c>
      <c r="AT28" s="32">
        <v>3311</v>
      </c>
      <c r="AU28" s="32">
        <v>3403</v>
      </c>
      <c r="AV28" s="32">
        <v>3501</v>
      </c>
      <c r="AW28" s="32">
        <v>3645</v>
      </c>
      <c r="AX28" s="32">
        <v>3685</v>
      </c>
      <c r="AY28" s="32">
        <v>3713</v>
      </c>
      <c r="AZ28" s="32">
        <v>3719</v>
      </c>
      <c r="BA28" s="32">
        <v>3729</v>
      </c>
      <c r="BB28" s="32">
        <v>3576</v>
      </c>
      <c r="BC28" s="32">
        <v>3539</v>
      </c>
      <c r="BD28" s="32">
        <v>3452</v>
      </c>
      <c r="BE28" s="32">
        <v>3429</v>
      </c>
      <c r="BF28" s="32">
        <v>3429</v>
      </c>
      <c r="BG28" s="33">
        <f t="shared" si="7"/>
        <v>0.56754370475013249</v>
      </c>
      <c r="BH28" s="34">
        <v>2</v>
      </c>
      <c r="BI28" s="34">
        <v>617</v>
      </c>
      <c r="BJ28" s="34">
        <v>685</v>
      </c>
      <c r="BK28" s="33">
        <f t="shared" si="8"/>
        <v>0.58467243510506794</v>
      </c>
      <c r="BL28" s="33">
        <f t="shared" si="9"/>
        <v>0.60091824121490378</v>
      </c>
      <c r="BM28" s="33">
        <f t="shared" si="10"/>
        <v>0.61822355641885929</v>
      </c>
      <c r="BN28" s="33">
        <f t="shared" si="11"/>
        <v>0.6436517746777326</v>
      </c>
      <c r="BO28" s="33">
        <f t="shared" si="12"/>
        <v>0.65071516863853085</v>
      </c>
      <c r="BP28" s="33">
        <f t="shared" si="13"/>
        <v>0.65565954441108953</v>
      </c>
      <c r="BQ28" s="33">
        <f t="shared" si="14"/>
        <v>0.6567190535052092</v>
      </c>
      <c r="BR28" s="33">
        <f t="shared" si="15"/>
        <v>0.65848490199540877</v>
      </c>
      <c r="BS28" s="33">
        <f t="shared" si="16"/>
        <v>0.63146742009535584</v>
      </c>
      <c r="BT28" s="33">
        <f t="shared" si="76"/>
        <v>0.62493378068161753</v>
      </c>
      <c r="BU28" s="33">
        <f t="shared" si="77"/>
        <v>0.60957089881688153</v>
      </c>
      <c r="BV28" s="33">
        <f t="shared" si="78"/>
        <v>0.60550944728942258</v>
      </c>
      <c r="BW28" s="33">
        <f t="shared" si="79"/>
        <v>0.60550944728942258</v>
      </c>
      <c r="BX28" s="35">
        <v>5740</v>
      </c>
      <c r="BY28" s="35">
        <v>799</v>
      </c>
      <c r="BZ28" s="36"/>
      <c r="CA28" s="36"/>
      <c r="CB28" s="36"/>
      <c r="CC28" s="36"/>
      <c r="CD28" s="36"/>
      <c r="CE28" s="36"/>
      <c r="CF28" s="36"/>
      <c r="CG28" s="36"/>
      <c r="CH28" s="36"/>
      <c r="CI28" s="36">
        <v>160</v>
      </c>
      <c r="CJ28" s="36">
        <v>197</v>
      </c>
      <c r="CK28" s="36">
        <v>282</v>
      </c>
      <c r="CL28" s="36">
        <v>304</v>
      </c>
      <c r="CM28" s="36">
        <v>304</v>
      </c>
      <c r="CN28" s="33">
        <f t="shared" si="99"/>
        <v>0</v>
      </c>
      <c r="CO28" s="37">
        <v>1183</v>
      </c>
      <c r="CP28" s="37">
        <v>1223</v>
      </c>
      <c r="CQ28" s="37">
        <v>1433</v>
      </c>
      <c r="CR28" s="37">
        <v>1497</v>
      </c>
      <c r="CS28" s="37">
        <v>1499</v>
      </c>
      <c r="CT28" s="37">
        <v>1497</v>
      </c>
      <c r="CU28" s="37">
        <v>1558</v>
      </c>
      <c r="CV28" s="37">
        <v>1559</v>
      </c>
      <c r="CW28" s="37">
        <v>1562</v>
      </c>
      <c r="CX28" s="33">
        <f t="shared" si="100"/>
        <v>0</v>
      </c>
      <c r="CY28" s="33">
        <f t="shared" si="101"/>
        <v>0</v>
      </c>
      <c r="CZ28" s="33">
        <f t="shared" si="102"/>
        <v>0</v>
      </c>
      <c r="DA28" s="33">
        <f t="shared" si="103"/>
        <v>0</v>
      </c>
      <c r="DB28" s="33">
        <f t="shared" si="104"/>
        <v>0</v>
      </c>
      <c r="DC28" s="33">
        <f t="shared" si="105"/>
        <v>0</v>
      </c>
      <c r="DD28" s="33">
        <f t="shared" si="106"/>
        <v>0</v>
      </c>
      <c r="DE28" s="33">
        <f t="shared" si="107"/>
        <v>0</v>
      </c>
      <c r="DF28" s="33">
        <f t="shared" si="108"/>
        <v>2.8253575843192654E-2</v>
      </c>
      <c r="DG28" s="33">
        <f t="shared" si="109"/>
        <v>3.4787215256930952E-2</v>
      </c>
      <c r="DH28" s="33">
        <f t="shared" si="97"/>
        <v>4.9796927423627055E-2</v>
      </c>
      <c r="DI28" s="33">
        <f t="shared" si="81"/>
        <v>5.3681794102066041E-2</v>
      </c>
      <c r="DJ28" s="33">
        <f t="shared" si="82"/>
        <v>5.3681794102066041E-2</v>
      </c>
      <c r="DK28" s="38">
        <f t="shared" si="28"/>
        <v>3214</v>
      </c>
      <c r="DL28" s="38">
        <f t="shared" si="28"/>
        <v>3311</v>
      </c>
      <c r="DM28" s="38">
        <f t="shared" si="28"/>
        <v>3403</v>
      </c>
      <c r="DN28" s="38">
        <f t="shared" si="28"/>
        <v>3501</v>
      </c>
      <c r="DO28" s="38">
        <f t="shared" si="29"/>
        <v>3645</v>
      </c>
      <c r="DP28" s="38">
        <f t="shared" si="30"/>
        <v>3685</v>
      </c>
      <c r="DQ28" s="38">
        <f t="shared" si="30"/>
        <v>3713</v>
      </c>
      <c r="DR28" s="38">
        <f t="shared" si="31"/>
        <v>3719</v>
      </c>
      <c r="DS28" s="38">
        <f t="shared" si="32"/>
        <v>3729</v>
      </c>
      <c r="DT28" s="38">
        <f t="shared" si="83"/>
        <v>3736</v>
      </c>
      <c r="DU28" s="38">
        <f t="shared" si="83"/>
        <v>3736</v>
      </c>
      <c r="DV28" s="38">
        <f t="shared" si="84"/>
        <v>3734</v>
      </c>
      <c r="DW28" s="38">
        <f t="shared" si="84"/>
        <v>3733</v>
      </c>
      <c r="DX28" s="38">
        <f t="shared" si="84"/>
        <v>3733</v>
      </c>
      <c r="DY28" s="39">
        <f t="shared" si="33"/>
        <v>0.56754370475013249</v>
      </c>
      <c r="DZ28" s="39">
        <f t="shared" si="34"/>
        <v>0.58467243510506794</v>
      </c>
      <c r="EA28" s="39">
        <f t="shared" si="35"/>
        <v>0.60091824121490378</v>
      </c>
      <c r="EB28" s="39">
        <f t="shared" si="36"/>
        <v>0.61822355641885929</v>
      </c>
      <c r="EC28" s="39">
        <f t="shared" si="37"/>
        <v>0.6436517746777326</v>
      </c>
      <c r="ED28" s="39">
        <f t="shared" si="38"/>
        <v>0.65071516863853085</v>
      </c>
      <c r="EE28" s="39">
        <f t="shared" si="39"/>
        <v>0.65565954441108953</v>
      </c>
      <c r="EF28" s="39">
        <f t="shared" si="40"/>
        <v>0.6567190535052092</v>
      </c>
      <c r="EG28" s="39">
        <f t="shared" si="41"/>
        <v>0.65848490199540877</v>
      </c>
      <c r="EH28" s="39">
        <f t="shared" si="42"/>
        <v>0.65972099593854849</v>
      </c>
      <c r="EI28" s="39">
        <f>DU28/AH28</f>
        <v>0.65972099593854849</v>
      </c>
      <c r="EJ28" s="39">
        <f t="shared" si="86"/>
        <v>0.6593678262405086</v>
      </c>
      <c r="EK28" s="39">
        <f t="shared" si="87"/>
        <v>0.65919124139148866</v>
      </c>
      <c r="EL28" s="39">
        <f t="shared" si="88"/>
        <v>0.65919124139148866</v>
      </c>
      <c r="EM28" s="40">
        <v>1599</v>
      </c>
      <c r="EN28" s="41">
        <f t="shared" si="43"/>
        <v>0.44982876712328768</v>
      </c>
      <c r="EO28" s="41">
        <f t="shared" si="44"/>
        <v>0.45650684931506852</v>
      </c>
      <c r="EP28" s="41">
        <f t="shared" si="45"/>
        <v>0.46643835616438356</v>
      </c>
      <c r="EQ28" s="41">
        <f t="shared" si="46"/>
        <v>0.46643835616438356</v>
      </c>
      <c r="ER28" s="41">
        <f t="shared" si="47"/>
        <v>0.4671232876712329</v>
      </c>
      <c r="ES28" s="41">
        <f t="shared" si="48"/>
        <v>0.4780821917808219</v>
      </c>
      <c r="ET28" s="41">
        <f t="shared" si="49"/>
        <v>0.50171232876712324</v>
      </c>
      <c r="EU28" s="33">
        <f t="shared" si="50"/>
        <v>0.54352816528341863</v>
      </c>
      <c r="EV28" s="41">
        <f t="shared" si="51"/>
        <v>0.20256849315068493</v>
      </c>
      <c r="EW28" s="41">
        <f t="shared" si="52"/>
        <v>0.20941780821917808</v>
      </c>
      <c r="EX28" s="57">
        <v>38</v>
      </c>
      <c r="EY28" s="57">
        <v>36</v>
      </c>
      <c r="EZ28" s="58">
        <v>80</v>
      </c>
      <c r="FA28" s="41">
        <f t="shared" si="53"/>
        <v>0.25633561643835617</v>
      </c>
      <c r="FB28" s="41">
        <f t="shared" si="54"/>
        <v>0.25667808219178084</v>
      </c>
      <c r="FC28" s="41">
        <f t="shared" si="55"/>
        <v>0.25633561643835617</v>
      </c>
      <c r="FD28" s="41">
        <f t="shared" si="56"/>
        <v>0.26678082191780822</v>
      </c>
      <c r="FE28" s="41">
        <f t="shared" si="57"/>
        <v>0.26695205479452055</v>
      </c>
      <c r="FF28" s="44">
        <v>1596</v>
      </c>
      <c r="FG28" s="44">
        <v>1607</v>
      </c>
      <c r="FH28" s="44">
        <v>1625</v>
      </c>
      <c r="FI28" s="44">
        <v>1637</v>
      </c>
      <c r="FJ28" s="44">
        <v>1643</v>
      </c>
      <c r="FK28" s="44">
        <v>1646</v>
      </c>
      <c r="FL28" s="44">
        <v>1689</v>
      </c>
      <c r="FM28" s="44">
        <v>1725</v>
      </c>
      <c r="FN28" s="44">
        <v>1753</v>
      </c>
      <c r="FO28" s="44">
        <v>1761</v>
      </c>
      <c r="FP28" s="44">
        <v>1760</v>
      </c>
      <c r="FQ28" s="44">
        <v>1762</v>
      </c>
      <c r="FR28" s="45">
        <v>1787</v>
      </c>
      <c r="FS28" s="44">
        <v>2414</v>
      </c>
      <c r="FT28" s="33">
        <f t="shared" si="58"/>
        <v>0.28235917358290658</v>
      </c>
      <c r="FU28" s="46">
        <v>5200</v>
      </c>
      <c r="FV28" s="59">
        <v>943</v>
      </c>
      <c r="FW28" s="33">
        <f t="shared" si="59"/>
        <v>0.28182941903584674</v>
      </c>
      <c r="FX28" s="33">
        <f t="shared" si="60"/>
        <v>0.28377185237506625</v>
      </c>
      <c r="FY28" s="33">
        <f t="shared" si="61"/>
        <v>0.28695037965742537</v>
      </c>
      <c r="FZ28" s="33">
        <f t="shared" si="62"/>
        <v>0.28906939784566482</v>
      </c>
      <c r="GA28" s="33">
        <f t="shared" si="63"/>
        <v>0.29012890693978455</v>
      </c>
      <c r="GB28" s="33">
        <f t="shared" si="64"/>
        <v>0.29065866148684444</v>
      </c>
      <c r="GC28" s="33">
        <f t="shared" si="65"/>
        <v>0.29825180999470247</v>
      </c>
      <c r="GD28" s="33">
        <f t="shared" si="66"/>
        <v>0.30460886455942082</v>
      </c>
      <c r="GE28" s="33">
        <f t="shared" si="67"/>
        <v>0.30955324033197951</v>
      </c>
      <c r="GF28" s="33">
        <f t="shared" si="68"/>
        <v>0.31096591912413912</v>
      </c>
      <c r="GG28" s="33">
        <f t="shared" si="69"/>
        <v>0.31078933427511918</v>
      </c>
      <c r="GH28" s="33">
        <f t="shared" si="95"/>
        <v>0.31114250397315912</v>
      </c>
      <c r="GI28" s="33">
        <f t="shared" si="89"/>
        <v>0.31555712519865797</v>
      </c>
      <c r="GJ28" s="33">
        <f t="shared" si="90"/>
        <v>0.42627582553416915</v>
      </c>
      <c r="GK28" s="47">
        <f t="shared" si="91"/>
        <v>-0.34363411619283069</v>
      </c>
      <c r="GL28" s="47">
        <f t="shared" si="91"/>
        <v>-0.23291541585731951</v>
      </c>
      <c r="GM28" s="56">
        <v>0</v>
      </c>
      <c r="GN28" s="56">
        <v>0</v>
      </c>
      <c r="GO28" s="56">
        <v>0</v>
      </c>
      <c r="GP28" s="56">
        <v>1</v>
      </c>
      <c r="GQ28" s="56">
        <v>6</v>
      </c>
      <c r="GR28" s="56">
        <v>8</v>
      </c>
      <c r="GS28" s="56">
        <v>8</v>
      </c>
      <c r="GT28" s="56">
        <v>8</v>
      </c>
      <c r="GU28" s="56">
        <v>9</v>
      </c>
      <c r="GV28" s="56">
        <v>10</v>
      </c>
      <c r="GW28" s="56">
        <v>10</v>
      </c>
      <c r="GX28" s="56">
        <v>10</v>
      </c>
      <c r="GY28" s="73">
        <v>10</v>
      </c>
      <c r="GZ28" s="49">
        <f t="shared" si="110"/>
        <v>1</v>
      </c>
      <c r="HA28" s="49">
        <f t="shared" si="111"/>
        <v>1</v>
      </c>
      <c r="HB28" s="56">
        <f>BJ28/(FV28/100)</f>
        <v>72.640509013785788</v>
      </c>
      <c r="HC28" s="50">
        <f t="shared" si="112"/>
        <v>16.147260273972602</v>
      </c>
      <c r="HD28" s="51">
        <f>BJ28/(AF28/100)</f>
        <v>11.729452054794521</v>
      </c>
      <c r="HE28" s="52">
        <f>FU28*FV28</f>
        <v>4903600</v>
      </c>
      <c r="HF28" s="52">
        <f>FU28*BJ28</f>
        <v>3562000</v>
      </c>
      <c r="HG28" s="53">
        <v>2675039.5499999998</v>
      </c>
      <c r="HH28" s="53">
        <v>4253911.3600000003</v>
      </c>
      <c r="HI28" s="53">
        <f t="shared" si="113"/>
        <v>886960.45000000019</v>
      </c>
      <c r="HJ28" s="52">
        <v>649688.64</v>
      </c>
      <c r="HK28" s="53">
        <f>HE28-HG28</f>
        <v>2228560.4500000002</v>
      </c>
      <c r="HL28" s="53">
        <v>943</v>
      </c>
      <c r="HM28" s="53">
        <v>646</v>
      </c>
      <c r="HN28" s="54">
        <f t="shared" si="73"/>
        <v>42.138038401660609</v>
      </c>
      <c r="HO28" s="54">
        <f t="shared" si="74"/>
        <v>41.712328767123289</v>
      </c>
      <c r="HP28" s="48">
        <f t="shared" si="75"/>
        <v>10.565068493150685</v>
      </c>
    </row>
    <row r="29" spans="1:224" x14ac:dyDescent="0.25">
      <c r="A29" s="23" t="s">
        <v>243</v>
      </c>
      <c r="B29" s="24">
        <v>3</v>
      </c>
      <c r="C29" s="24">
        <v>33</v>
      </c>
      <c r="D29" s="24">
        <f t="shared" si="0"/>
        <v>3599</v>
      </c>
      <c r="E29" s="24">
        <v>71</v>
      </c>
      <c r="F29" s="24">
        <v>0</v>
      </c>
      <c r="G29" s="24">
        <v>103</v>
      </c>
      <c r="H29" s="24">
        <v>42</v>
      </c>
      <c r="I29" s="24">
        <v>1090</v>
      </c>
      <c r="J29" s="24">
        <v>1539</v>
      </c>
      <c r="K29" s="24">
        <v>192</v>
      </c>
      <c r="L29" s="24">
        <v>504</v>
      </c>
      <c r="M29" s="24">
        <v>58</v>
      </c>
      <c r="N29" s="24">
        <v>35</v>
      </c>
      <c r="O29" s="24">
        <v>37</v>
      </c>
      <c r="P29" s="24">
        <v>37</v>
      </c>
      <c r="Q29" s="24">
        <v>37</v>
      </c>
      <c r="R29" s="24">
        <f t="shared" si="1"/>
        <v>0</v>
      </c>
      <c r="S29" s="25">
        <v>6864</v>
      </c>
      <c r="T29" s="26">
        <v>997</v>
      </c>
      <c r="U29" s="26">
        <v>1314</v>
      </c>
      <c r="V29" s="26">
        <v>1398</v>
      </c>
      <c r="W29" s="26">
        <f t="shared" si="2"/>
        <v>317</v>
      </c>
      <c r="X29" s="26">
        <v>1451</v>
      </c>
      <c r="Y29" s="25">
        <v>6956</v>
      </c>
      <c r="Z29" s="26">
        <v>2005</v>
      </c>
      <c r="AA29" s="26">
        <v>2305</v>
      </c>
      <c r="AB29" s="26">
        <v>2316</v>
      </c>
      <c r="AC29" s="26">
        <f t="shared" si="3"/>
        <v>11</v>
      </c>
      <c r="AD29" s="27">
        <f t="shared" si="4"/>
        <v>0.47722342733188716</v>
      </c>
      <c r="AE29" s="28">
        <v>262</v>
      </c>
      <c r="AF29" s="29">
        <f>[1]Лист1!B29</f>
        <v>6946</v>
      </c>
      <c r="AG29" s="29"/>
      <c r="AH29" s="60">
        <v>6666</v>
      </c>
      <c r="AI29" s="30">
        <v>4536</v>
      </c>
      <c r="AJ29" s="30">
        <v>4501</v>
      </c>
      <c r="AK29" s="31">
        <f t="shared" si="5"/>
        <v>65.574009324009324</v>
      </c>
      <c r="AL29" s="31">
        <f t="shared" si="6"/>
        <v>64.706728004600336</v>
      </c>
      <c r="AM29" s="32">
        <v>3975</v>
      </c>
      <c r="AN29" s="32">
        <v>4059</v>
      </c>
      <c r="AO29" s="32">
        <v>4093</v>
      </c>
      <c r="AP29" s="32">
        <v>4551</v>
      </c>
      <c r="AQ29" s="32">
        <v>5245</v>
      </c>
      <c r="AR29" s="32">
        <v>5247</v>
      </c>
      <c r="AS29" s="32">
        <v>5256</v>
      </c>
      <c r="AT29" s="32">
        <v>5228</v>
      </c>
      <c r="AU29" s="32">
        <v>4743</v>
      </c>
      <c r="AV29" s="32">
        <v>4633</v>
      </c>
      <c r="AW29" s="32">
        <v>4575</v>
      </c>
      <c r="AX29" s="32">
        <v>4536</v>
      </c>
      <c r="AY29" s="32">
        <v>4519</v>
      </c>
      <c r="AZ29" s="32">
        <v>4524</v>
      </c>
      <c r="BA29" s="32">
        <v>4516</v>
      </c>
      <c r="BB29" s="32">
        <v>4544</v>
      </c>
      <c r="BC29" s="32">
        <v>4549</v>
      </c>
      <c r="BD29" s="32">
        <v>4559</v>
      </c>
      <c r="BE29" s="32">
        <v>4565</v>
      </c>
      <c r="BF29" s="32">
        <v>4530</v>
      </c>
      <c r="BG29" s="33">
        <f t="shared" si="7"/>
        <v>0.7884788478847885</v>
      </c>
      <c r="BH29" s="34"/>
      <c r="BI29" s="34">
        <v>99</v>
      </c>
      <c r="BJ29" s="34">
        <v>691</v>
      </c>
      <c r="BK29" s="33">
        <f t="shared" si="8"/>
        <v>0.78427842784278423</v>
      </c>
      <c r="BL29" s="33">
        <f t="shared" si="9"/>
        <v>0.7115211521152115</v>
      </c>
      <c r="BM29" s="33">
        <f t="shared" si="10"/>
        <v>0.69501950195019502</v>
      </c>
      <c r="BN29" s="33">
        <f t="shared" si="11"/>
        <v>0.68631863186318631</v>
      </c>
      <c r="BO29" s="33">
        <f t="shared" si="12"/>
        <v>0.68046804680468043</v>
      </c>
      <c r="BP29" s="33">
        <f t="shared" si="13"/>
        <v>0.67791779177917788</v>
      </c>
      <c r="BQ29" s="33">
        <f t="shared" si="14"/>
        <v>0.67866786678667868</v>
      </c>
      <c r="BR29" s="33">
        <f t="shared" si="15"/>
        <v>0.67746774677467747</v>
      </c>
      <c r="BS29" s="33">
        <f t="shared" si="16"/>
        <v>0.68166816681668163</v>
      </c>
      <c r="BT29" s="33">
        <f t="shared" si="76"/>
        <v>0.68241824182418243</v>
      </c>
      <c r="BU29" s="33">
        <f t="shared" si="77"/>
        <v>0.6839183918391839</v>
      </c>
      <c r="BV29" s="33">
        <f t="shared" si="78"/>
        <v>0.68481848184818483</v>
      </c>
      <c r="BW29" s="33">
        <f t="shared" si="79"/>
        <v>0.67956795679567961</v>
      </c>
      <c r="BX29" s="35">
        <v>15800</v>
      </c>
      <c r="BY29" s="35">
        <v>696</v>
      </c>
      <c r="BZ29" s="36"/>
      <c r="CA29" s="36">
        <v>53</v>
      </c>
      <c r="CB29" s="36">
        <v>514</v>
      </c>
      <c r="CC29" s="36">
        <v>622</v>
      </c>
      <c r="CD29" s="36">
        <v>674</v>
      </c>
      <c r="CE29" s="36">
        <v>681</v>
      </c>
      <c r="CF29" s="36">
        <v>696</v>
      </c>
      <c r="CG29" s="36">
        <v>696</v>
      </c>
      <c r="CH29" s="36">
        <v>696</v>
      </c>
      <c r="CI29" s="36">
        <v>696</v>
      </c>
      <c r="CJ29" s="36">
        <v>696</v>
      </c>
      <c r="CK29" s="36">
        <v>696</v>
      </c>
      <c r="CL29" s="36">
        <v>696</v>
      </c>
      <c r="CM29" s="36">
        <v>696</v>
      </c>
      <c r="CN29" s="33">
        <f t="shared" si="99"/>
        <v>0</v>
      </c>
      <c r="CO29" s="37">
        <v>2096</v>
      </c>
      <c r="CP29" s="37">
        <v>2128</v>
      </c>
      <c r="CQ29" s="37">
        <v>2432</v>
      </c>
      <c r="CR29" s="37">
        <v>2619</v>
      </c>
      <c r="CS29" s="37">
        <v>2695</v>
      </c>
      <c r="CT29" s="37">
        <v>2711</v>
      </c>
      <c r="CU29" s="37">
        <v>2797</v>
      </c>
      <c r="CV29" s="37">
        <v>2798</v>
      </c>
      <c r="CW29" s="37">
        <v>2839</v>
      </c>
      <c r="CX29" s="33">
        <f t="shared" si="100"/>
        <v>7.9507950795079507E-3</v>
      </c>
      <c r="CY29" s="33">
        <f t="shared" si="101"/>
        <v>7.7107710771077101E-2</v>
      </c>
      <c r="CZ29" s="33">
        <f t="shared" si="102"/>
        <v>9.3309330933093307E-2</v>
      </c>
      <c r="DA29" s="33">
        <f t="shared" si="103"/>
        <v>0.10111011101110111</v>
      </c>
      <c r="DB29" s="33">
        <f t="shared" si="104"/>
        <v>0.10216021602160216</v>
      </c>
      <c r="DC29" s="33">
        <f t="shared" si="105"/>
        <v>0.10441044104410441</v>
      </c>
      <c r="DD29" s="33">
        <f t="shared" si="106"/>
        <v>0.10441044104410441</v>
      </c>
      <c r="DE29" s="33">
        <f t="shared" si="107"/>
        <v>0.10441044104410441</v>
      </c>
      <c r="DF29" s="33">
        <f t="shared" si="108"/>
        <v>0.10441044104410441</v>
      </c>
      <c r="DG29" s="33">
        <f t="shared" si="109"/>
        <v>0.10441044104410441</v>
      </c>
      <c r="DH29" s="33">
        <f t="shared" si="97"/>
        <v>0.10441044104410441</v>
      </c>
      <c r="DI29" s="33">
        <f t="shared" si="81"/>
        <v>0.10441044104410441</v>
      </c>
      <c r="DJ29" s="33">
        <f t="shared" si="82"/>
        <v>0.10441044104410441</v>
      </c>
      <c r="DK29" s="38">
        <f t="shared" si="28"/>
        <v>5256</v>
      </c>
      <c r="DL29" s="38">
        <f t="shared" si="28"/>
        <v>5281</v>
      </c>
      <c r="DM29" s="38">
        <f t="shared" si="28"/>
        <v>5257</v>
      </c>
      <c r="DN29" s="38">
        <f t="shared" si="28"/>
        <v>5255</v>
      </c>
      <c r="DO29" s="38">
        <f t="shared" si="29"/>
        <v>5249</v>
      </c>
      <c r="DP29" s="38">
        <f t="shared" si="30"/>
        <v>5217</v>
      </c>
      <c r="DQ29" s="38">
        <f t="shared" si="30"/>
        <v>5215</v>
      </c>
      <c r="DR29" s="38">
        <f t="shared" si="31"/>
        <v>5220</v>
      </c>
      <c r="DS29" s="38">
        <f t="shared" si="32"/>
        <v>5212</v>
      </c>
      <c r="DT29" s="38">
        <f t="shared" si="83"/>
        <v>5240</v>
      </c>
      <c r="DU29" s="38">
        <f t="shared" si="83"/>
        <v>5245</v>
      </c>
      <c r="DV29" s="38">
        <f t="shared" si="84"/>
        <v>5255</v>
      </c>
      <c r="DW29" s="38">
        <f t="shared" si="84"/>
        <v>5261</v>
      </c>
      <c r="DX29" s="38">
        <f t="shared" si="84"/>
        <v>5226</v>
      </c>
      <c r="DY29" s="39">
        <f t="shared" si="33"/>
        <v>0.7884788478847885</v>
      </c>
      <c r="DZ29" s="39">
        <f t="shared" si="34"/>
        <v>0.79222922292229225</v>
      </c>
      <c r="EA29" s="39">
        <f t="shared" si="35"/>
        <v>0.78862886288628864</v>
      </c>
      <c r="EB29" s="39">
        <f t="shared" si="36"/>
        <v>0.78832883288328837</v>
      </c>
      <c r="EC29" s="39">
        <f t="shared" si="37"/>
        <v>0.78742874287428744</v>
      </c>
      <c r="ED29" s="39">
        <f t="shared" si="38"/>
        <v>0.78262826282628262</v>
      </c>
      <c r="EE29" s="39">
        <f t="shared" si="39"/>
        <v>0.78232823282328234</v>
      </c>
      <c r="EF29" s="39">
        <f t="shared" si="40"/>
        <v>0.78307830783078303</v>
      </c>
      <c r="EG29" s="39">
        <f t="shared" si="41"/>
        <v>0.78187818781878193</v>
      </c>
      <c r="EH29" s="39">
        <f t="shared" si="42"/>
        <v>0.78607860786078609</v>
      </c>
      <c r="EI29" s="39">
        <f t="shared" si="85"/>
        <v>0.78682868286828678</v>
      </c>
      <c r="EJ29" s="39">
        <f t="shared" si="86"/>
        <v>0.78832883288328837</v>
      </c>
      <c r="EK29" s="39">
        <f t="shared" si="87"/>
        <v>0.78922892289228919</v>
      </c>
      <c r="EL29" s="39">
        <f t="shared" si="88"/>
        <v>0.78397839783978396</v>
      </c>
      <c r="EM29" s="40">
        <v>2844</v>
      </c>
      <c r="EN29" s="41">
        <f t="shared" si="43"/>
        <v>0.65303771955082057</v>
      </c>
      <c r="EO29" s="41">
        <f t="shared" si="44"/>
        <v>0.66225165562913912</v>
      </c>
      <c r="EP29" s="41">
        <f t="shared" si="45"/>
        <v>0.671753527209905</v>
      </c>
      <c r="EQ29" s="41">
        <f t="shared" si="46"/>
        <v>0.683846818312698</v>
      </c>
      <c r="ER29" s="41">
        <f t="shared" si="47"/>
        <v>0.6887417218543046</v>
      </c>
      <c r="ES29" s="41">
        <f t="shared" si="48"/>
        <v>0.75467895191477108</v>
      </c>
      <c r="ET29" s="41">
        <f t="shared" si="49"/>
        <v>0.75511085516844223</v>
      </c>
      <c r="EU29" s="33">
        <f t="shared" si="50"/>
        <v>0.78712871287128716</v>
      </c>
      <c r="EV29" s="41">
        <f t="shared" si="51"/>
        <v>0.30175640656492947</v>
      </c>
      <c r="EW29" s="41">
        <f t="shared" si="52"/>
        <v>0.30636337460408869</v>
      </c>
      <c r="EX29" s="42">
        <v>90</v>
      </c>
      <c r="EY29" s="42">
        <v>59</v>
      </c>
      <c r="EZ29" s="43">
        <v>73.33</v>
      </c>
      <c r="FA29" s="41">
        <f t="shared" si="53"/>
        <v>0.37705154045493811</v>
      </c>
      <c r="FB29" s="41">
        <f t="shared" si="54"/>
        <v>0.38799308954794126</v>
      </c>
      <c r="FC29" s="41">
        <f t="shared" si="55"/>
        <v>0.3902965735675209</v>
      </c>
      <c r="FD29" s="41">
        <f t="shared" si="56"/>
        <v>0.40267780017276128</v>
      </c>
      <c r="FE29" s="41">
        <f t="shared" si="57"/>
        <v>0.40282176792398505</v>
      </c>
      <c r="FF29" s="44">
        <v>2845</v>
      </c>
      <c r="FG29" s="44">
        <v>2845</v>
      </c>
      <c r="FH29" s="44">
        <v>2870</v>
      </c>
      <c r="FI29" s="44">
        <v>2996</v>
      </c>
      <c r="FJ29" s="44">
        <v>3036</v>
      </c>
      <c r="FK29" s="44">
        <v>3047</v>
      </c>
      <c r="FL29" s="44">
        <v>3107</v>
      </c>
      <c r="FM29" s="44">
        <v>3185</v>
      </c>
      <c r="FN29" s="44">
        <v>3836</v>
      </c>
      <c r="FO29" s="44">
        <v>4022</v>
      </c>
      <c r="FP29" s="44">
        <v>4036</v>
      </c>
      <c r="FQ29" s="44">
        <v>4081</v>
      </c>
      <c r="FR29" s="45">
        <v>4279</v>
      </c>
      <c r="FS29" s="44">
        <v>5032</v>
      </c>
      <c r="FT29" s="33">
        <f t="shared" si="58"/>
        <v>0.42664266426642666</v>
      </c>
      <c r="FU29" s="46">
        <v>6000</v>
      </c>
      <c r="FV29" s="46">
        <v>695</v>
      </c>
      <c r="FW29" s="33">
        <f t="shared" si="59"/>
        <v>0.4267926792679268</v>
      </c>
      <c r="FX29" s="33">
        <f t="shared" si="60"/>
        <v>0.4267926792679268</v>
      </c>
      <c r="FY29" s="33">
        <f t="shared" si="61"/>
        <v>0.43054305430543055</v>
      </c>
      <c r="FZ29" s="33">
        <f t="shared" si="62"/>
        <v>0.44944494449444944</v>
      </c>
      <c r="GA29" s="33">
        <f t="shared" si="63"/>
        <v>0.45544554455445546</v>
      </c>
      <c r="GB29" s="33">
        <f t="shared" si="64"/>
        <v>0.45709570957095708</v>
      </c>
      <c r="GC29" s="33">
        <f t="shared" si="65"/>
        <v>0.46609660966096611</v>
      </c>
      <c r="GD29" s="33">
        <f t="shared" si="66"/>
        <v>0.47779777977797777</v>
      </c>
      <c r="GE29" s="33">
        <f t="shared" si="67"/>
        <v>0.57545754575457542</v>
      </c>
      <c r="GF29" s="33">
        <f t="shared" si="68"/>
        <v>0.60336033603360339</v>
      </c>
      <c r="GG29" s="33">
        <f t="shared" si="69"/>
        <v>0.60546054605460542</v>
      </c>
      <c r="GH29" s="33">
        <f t="shared" si="95"/>
        <v>0.61221122112211224</v>
      </c>
      <c r="GI29" s="33">
        <f t="shared" si="89"/>
        <v>0.64191419141914197</v>
      </c>
      <c r="GJ29" s="33">
        <f t="shared" si="90"/>
        <v>0.75487548754875489</v>
      </c>
      <c r="GK29" s="47">
        <f t="shared" si="91"/>
        <v>-0.14731473147314722</v>
      </c>
      <c r="GL29" s="47">
        <f t="shared" si="91"/>
        <v>-2.9102910291029072E-2</v>
      </c>
      <c r="GM29" s="48">
        <v>8</v>
      </c>
      <c r="GN29" s="48">
        <v>8</v>
      </c>
      <c r="GO29" s="48">
        <v>9</v>
      </c>
      <c r="GP29" s="48">
        <v>9</v>
      </c>
      <c r="GQ29" s="48">
        <v>9</v>
      </c>
      <c r="GR29" s="48">
        <v>9</v>
      </c>
      <c r="GS29" s="48">
        <v>10</v>
      </c>
      <c r="GT29" s="48">
        <v>10</v>
      </c>
      <c r="GU29" s="48">
        <v>10</v>
      </c>
      <c r="GV29" s="48">
        <v>10</v>
      </c>
      <c r="GW29" s="48">
        <v>10</v>
      </c>
      <c r="GX29" s="48">
        <v>10</v>
      </c>
      <c r="GY29" s="73">
        <v>10</v>
      </c>
      <c r="GZ29" s="49">
        <f t="shared" si="110"/>
        <v>1</v>
      </c>
      <c r="HA29" s="49">
        <f t="shared" si="111"/>
        <v>1</v>
      </c>
      <c r="HB29" s="56">
        <f>BJ29/(FV29/100)</f>
        <v>99.42446043165468</v>
      </c>
      <c r="HC29" s="50">
        <f t="shared" si="112"/>
        <v>10.00575871004895</v>
      </c>
      <c r="HD29" s="51">
        <f>BJ29/(AF29/100)</f>
        <v>9.9481716095594592</v>
      </c>
      <c r="HE29" s="52">
        <f>FU29*FV29</f>
        <v>4170000</v>
      </c>
      <c r="HF29" s="52">
        <f>FU29*BJ29</f>
        <v>4146000</v>
      </c>
      <c r="HG29" s="53">
        <v>1132811.22</v>
      </c>
      <c r="HH29" s="53">
        <v>4086173.76</v>
      </c>
      <c r="HI29" s="53">
        <f t="shared" si="113"/>
        <v>3013188.7800000003</v>
      </c>
      <c r="HJ29" s="52">
        <v>83826.14</v>
      </c>
      <c r="HK29" s="53">
        <f>HE29-HG29</f>
        <v>3037188.7800000003</v>
      </c>
      <c r="HL29" s="53">
        <v>1279</v>
      </c>
      <c r="HM29" s="53">
        <v>372</v>
      </c>
      <c r="HN29" s="54">
        <f t="shared" si="73"/>
        <v>33.74125874125874</v>
      </c>
      <c r="HO29" s="54">
        <f t="shared" si="74"/>
        <v>33.294997124784359</v>
      </c>
      <c r="HP29" s="48">
        <f t="shared" si="75"/>
        <v>1.4252807371148863</v>
      </c>
    </row>
    <row r="30" spans="1:224" x14ac:dyDescent="0.25">
      <c r="A30" s="23" t="s">
        <v>244</v>
      </c>
      <c r="B30" s="24">
        <v>2</v>
      </c>
      <c r="C30" s="24">
        <v>28</v>
      </c>
      <c r="D30" s="24">
        <f t="shared" si="0"/>
        <v>1990</v>
      </c>
      <c r="E30" s="24">
        <v>17</v>
      </c>
      <c r="F30" s="24">
        <v>0</v>
      </c>
      <c r="G30" s="24">
        <v>216</v>
      </c>
      <c r="H30" s="24">
        <v>51</v>
      </c>
      <c r="I30" s="24">
        <v>1107</v>
      </c>
      <c r="J30" s="24">
        <v>510</v>
      </c>
      <c r="K30" s="24">
        <v>0</v>
      </c>
      <c r="L30" s="24">
        <v>89</v>
      </c>
      <c r="M30" s="24">
        <v>0</v>
      </c>
      <c r="N30" s="24">
        <v>35</v>
      </c>
      <c r="O30" s="24">
        <v>36</v>
      </c>
      <c r="P30" s="24">
        <v>36</v>
      </c>
      <c r="Q30" s="24">
        <v>35</v>
      </c>
      <c r="R30" s="24">
        <f t="shared" si="1"/>
        <v>-1</v>
      </c>
      <c r="S30" s="25">
        <v>9362</v>
      </c>
      <c r="T30" s="26">
        <v>1037</v>
      </c>
      <c r="U30" s="26">
        <v>1089</v>
      </c>
      <c r="V30" s="26">
        <v>1289</v>
      </c>
      <c r="W30" s="26">
        <f t="shared" si="2"/>
        <v>52</v>
      </c>
      <c r="X30" s="26">
        <v>1828</v>
      </c>
      <c r="Y30" s="25">
        <v>9717</v>
      </c>
      <c r="Z30" s="26">
        <v>2587</v>
      </c>
      <c r="AA30" s="26">
        <v>2942</v>
      </c>
      <c r="AB30" s="26">
        <v>2955</v>
      </c>
      <c r="AC30" s="26">
        <f t="shared" si="3"/>
        <v>13</v>
      </c>
      <c r="AD30" s="27">
        <f t="shared" si="4"/>
        <v>0.44187627464309992</v>
      </c>
      <c r="AE30" s="28">
        <v>1</v>
      </c>
      <c r="AF30" s="29">
        <v>9666</v>
      </c>
      <c r="AG30" s="81">
        <v>7250</v>
      </c>
      <c r="AH30" s="29">
        <v>9912</v>
      </c>
      <c r="AI30" s="30">
        <v>4713</v>
      </c>
      <c r="AJ30" s="30">
        <v>4622</v>
      </c>
      <c r="AK30" s="31">
        <f t="shared" si="5"/>
        <v>49.369792779320655</v>
      </c>
      <c r="AL30" s="31">
        <f t="shared" si="6"/>
        <v>47.566121230832557</v>
      </c>
      <c r="AM30" s="32">
        <v>4504</v>
      </c>
      <c r="AN30" s="32">
        <v>4535</v>
      </c>
      <c r="AO30" s="32">
        <v>4539</v>
      </c>
      <c r="AP30" s="32">
        <v>4546</v>
      </c>
      <c r="AQ30" s="32">
        <v>5693</v>
      </c>
      <c r="AR30" s="32">
        <v>5699</v>
      </c>
      <c r="AS30" s="32">
        <v>5314</v>
      </c>
      <c r="AT30" s="32">
        <v>5240</v>
      </c>
      <c r="AU30" s="32">
        <v>5184</v>
      </c>
      <c r="AV30" s="32">
        <v>5226</v>
      </c>
      <c r="AW30" s="32">
        <v>5393</v>
      </c>
      <c r="AX30" s="32">
        <v>5434</v>
      </c>
      <c r="AY30" s="32">
        <v>5523</v>
      </c>
      <c r="AZ30" s="32">
        <v>5735</v>
      </c>
      <c r="BA30" s="32">
        <v>5825</v>
      </c>
      <c r="BB30" s="32">
        <v>5874</v>
      </c>
      <c r="BC30" s="32">
        <v>5887</v>
      </c>
      <c r="BD30" s="32">
        <v>5904</v>
      </c>
      <c r="BE30" s="32">
        <v>5910</v>
      </c>
      <c r="BF30" s="32">
        <v>6075</v>
      </c>
      <c r="BG30" s="33">
        <f t="shared" si="7"/>
        <v>0.53611783696529458</v>
      </c>
      <c r="BH30" s="34">
        <v>848</v>
      </c>
      <c r="BI30" s="34">
        <v>932</v>
      </c>
      <c r="BJ30" s="34">
        <v>1149</v>
      </c>
      <c r="BK30" s="33">
        <f t="shared" si="8"/>
        <v>0.52865213882163031</v>
      </c>
      <c r="BL30" s="33">
        <f t="shared" si="9"/>
        <v>0.52300242130750607</v>
      </c>
      <c r="BM30" s="33">
        <f t="shared" si="10"/>
        <v>0.52723970944309928</v>
      </c>
      <c r="BN30" s="33">
        <f t="shared" si="11"/>
        <v>0.54408797417271992</v>
      </c>
      <c r="BO30" s="33">
        <f t="shared" si="12"/>
        <v>0.54822437449556094</v>
      </c>
      <c r="BP30" s="33">
        <f t="shared" si="13"/>
        <v>0.55720338983050843</v>
      </c>
      <c r="BQ30" s="33">
        <f t="shared" si="14"/>
        <v>0.57859160613397898</v>
      </c>
      <c r="BR30" s="33">
        <f t="shared" si="15"/>
        <v>0.58767150928167877</v>
      </c>
      <c r="BS30" s="33">
        <f t="shared" si="16"/>
        <v>0.59261501210653755</v>
      </c>
      <c r="BT30" s="33">
        <f t="shared" si="76"/>
        <v>0.59392655367231639</v>
      </c>
      <c r="BU30" s="33">
        <f t="shared" si="77"/>
        <v>0.59564164648910412</v>
      </c>
      <c r="BV30" s="33">
        <f t="shared" si="78"/>
        <v>0.59624697336561738</v>
      </c>
      <c r="BW30" s="33">
        <f t="shared" si="79"/>
        <v>0.61289346246973364</v>
      </c>
      <c r="BX30" s="35">
        <v>12060</v>
      </c>
      <c r="BY30" s="35">
        <v>1150</v>
      </c>
      <c r="BZ30" s="36">
        <v>529</v>
      </c>
      <c r="CA30" s="36">
        <v>653</v>
      </c>
      <c r="CB30" s="36">
        <v>845</v>
      </c>
      <c r="CC30" s="36">
        <v>892</v>
      </c>
      <c r="CD30" s="36">
        <v>932</v>
      </c>
      <c r="CE30" s="36">
        <v>932</v>
      </c>
      <c r="CF30" s="36">
        <v>932</v>
      </c>
      <c r="CG30" s="36">
        <v>932</v>
      </c>
      <c r="CH30" s="36">
        <v>933</v>
      </c>
      <c r="CI30" s="36">
        <v>933</v>
      </c>
      <c r="CJ30" s="36">
        <v>933</v>
      </c>
      <c r="CK30" s="36">
        <v>933</v>
      </c>
      <c r="CL30" s="36">
        <v>933</v>
      </c>
      <c r="CM30" s="36">
        <v>933</v>
      </c>
      <c r="CN30" s="33">
        <f t="shared" si="99"/>
        <v>5.3369652945924134E-2</v>
      </c>
      <c r="CO30" s="37">
        <v>3753</v>
      </c>
      <c r="CP30" s="37">
        <v>3766</v>
      </c>
      <c r="CQ30" s="37">
        <v>4038</v>
      </c>
      <c r="CR30" s="37">
        <v>4180</v>
      </c>
      <c r="CS30" s="37">
        <v>4316</v>
      </c>
      <c r="CT30" s="37">
        <v>4378</v>
      </c>
      <c r="CU30" s="37">
        <v>4483</v>
      </c>
      <c r="CV30" s="37">
        <v>4482</v>
      </c>
      <c r="CW30" s="37">
        <v>4476</v>
      </c>
      <c r="CX30" s="33">
        <f t="shared" si="100"/>
        <v>6.5879741727199348E-2</v>
      </c>
      <c r="CY30" s="33">
        <f t="shared" si="101"/>
        <v>8.5250201775625506E-2</v>
      </c>
      <c r="CZ30" s="33">
        <f t="shared" si="102"/>
        <v>8.9991928974979818E-2</v>
      </c>
      <c r="DA30" s="33">
        <f t="shared" si="103"/>
        <v>9.40274414850686E-2</v>
      </c>
      <c r="DB30" s="33">
        <f t="shared" si="104"/>
        <v>9.40274414850686E-2</v>
      </c>
      <c r="DC30" s="33">
        <f t="shared" si="105"/>
        <v>9.40274414850686E-2</v>
      </c>
      <c r="DD30" s="33">
        <f t="shared" si="106"/>
        <v>9.40274414850686E-2</v>
      </c>
      <c r="DE30" s="33">
        <f t="shared" si="107"/>
        <v>9.412832929782082E-2</v>
      </c>
      <c r="DF30" s="33">
        <f t="shared" si="108"/>
        <v>9.412832929782082E-2</v>
      </c>
      <c r="DG30" s="33">
        <f t="shared" si="109"/>
        <v>9.412832929782082E-2</v>
      </c>
      <c r="DH30" s="33">
        <f t="shared" si="97"/>
        <v>9.412832929782082E-2</v>
      </c>
      <c r="DI30" s="33">
        <f t="shared" si="81"/>
        <v>9.412832929782082E-2</v>
      </c>
      <c r="DJ30" s="33">
        <f t="shared" si="82"/>
        <v>9.412832929782082E-2</v>
      </c>
      <c r="DK30" s="38">
        <f t="shared" si="28"/>
        <v>5843</v>
      </c>
      <c r="DL30" s="38">
        <f t="shared" si="28"/>
        <v>5893</v>
      </c>
      <c r="DM30" s="38">
        <f t="shared" si="28"/>
        <v>6029</v>
      </c>
      <c r="DN30" s="38">
        <f t="shared" si="28"/>
        <v>6118</v>
      </c>
      <c r="DO30" s="38">
        <f t="shared" si="29"/>
        <v>6325</v>
      </c>
      <c r="DP30" s="38">
        <f t="shared" si="30"/>
        <v>6366</v>
      </c>
      <c r="DQ30" s="38">
        <f t="shared" si="30"/>
        <v>6455</v>
      </c>
      <c r="DR30" s="38">
        <f t="shared" si="31"/>
        <v>6667</v>
      </c>
      <c r="DS30" s="38">
        <f t="shared" si="32"/>
        <v>6758</v>
      </c>
      <c r="DT30" s="38">
        <f t="shared" si="83"/>
        <v>6807</v>
      </c>
      <c r="DU30" s="38">
        <f t="shared" si="83"/>
        <v>6820</v>
      </c>
      <c r="DV30" s="38">
        <f t="shared" si="84"/>
        <v>6837</v>
      </c>
      <c r="DW30" s="38">
        <f t="shared" si="84"/>
        <v>6843</v>
      </c>
      <c r="DX30" s="38">
        <f t="shared" si="84"/>
        <v>7008</v>
      </c>
      <c r="DY30" s="39">
        <f t="shared" si="33"/>
        <v>0.58948748991121869</v>
      </c>
      <c r="DZ30" s="39">
        <f t="shared" si="34"/>
        <v>0.59453188054882966</v>
      </c>
      <c r="EA30" s="39">
        <f t="shared" si="35"/>
        <v>0.60825262308313155</v>
      </c>
      <c r="EB30" s="39">
        <f t="shared" si="36"/>
        <v>0.61723163841807904</v>
      </c>
      <c r="EC30" s="39">
        <f t="shared" si="37"/>
        <v>0.63811541565778851</v>
      </c>
      <c r="ED30" s="39">
        <f t="shared" si="38"/>
        <v>0.64225181598062953</v>
      </c>
      <c r="EE30" s="39">
        <f t="shared" si="39"/>
        <v>0.65123083131557713</v>
      </c>
      <c r="EF30" s="39">
        <f t="shared" si="40"/>
        <v>0.67261904761904767</v>
      </c>
      <c r="EG30" s="39">
        <f t="shared" si="41"/>
        <v>0.68179983857949955</v>
      </c>
      <c r="EH30" s="39">
        <f t="shared" si="42"/>
        <v>0.68674334140435833</v>
      </c>
      <c r="EI30" s="39">
        <f t="shared" si="85"/>
        <v>0.68805488297013717</v>
      </c>
      <c r="EJ30" s="39">
        <f t="shared" si="86"/>
        <v>0.68976997578692489</v>
      </c>
      <c r="EK30" s="39">
        <f t="shared" si="87"/>
        <v>0.69037530266343827</v>
      </c>
      <c r="EL30" s="39">
        <f t="shared" si="88"/>
        <v>0.70702179176755453</v>
      </c>
      <c r="EM30" s="40">
        <v>4552</v>
      </c>
      <c r="EN30" s="41">
        <f t="shared" si="43"/>
        <v>0.57531553900268984</v>
      </c>
      <c r="EO30" s="41">
        <f t="shared" si="44"/>
        <v>0.57459135112766402</v>
      </c>
      <c r="EP30" s="41">
        <f t="shared" si="45"/>
        <v>0.584833436788744</v>
      </c>
      <c r="EQ30" s="41">
        <f t="shared" si="46"/>
        <v>0.58804055452100146</v>
      </c>
      <c r="ER30" s="41">
        <f t="shared" si="47"/>
        <v>0.58845437616387342</v>
      </c>
      <c r="ES30" s="41">
        <f t="shared" si="48"/>
        <v>0.58917856403889923</v>
      </c>
      <c r="ET30" s="41">
        <f t="shared" si="49"/>
        <v>0.58897165321746325</v>
      </c>
      <c r="EU30" s="33">
        <f t="shared" si="50"/>
        <v>0.57495964487489915</v>
      </c>
      <c r="EV30" s="41">
        <f t="shared" si="51"/>
        <v>0.38826815642458101</v>
      </c>
      <c r="EW30" s="41">
        <f t="shared" si="52"/>
        <v>0.38961307676391477</v>
      </c>
      <c r="EX30" s="42">
        <v>38</v>
      </c>
      <c r="EY30" s="42">
        <v>38</v>
      </c>
      <c r="EZ30" s="43">
        <v>100</v>
      </c>
      <c r="FA30" s="41">
        <f t="shared" si="53"/>
        <v>0.43244361680115873</v>
      </c>
      <c r="FB30" s="41">
        <f t="shared" si="54"/>
        <v>0.44651355265880405</v>
      </c>
      <c r="FC30" s="41">
        <f t="shared" si="55"/>
        <v>0.45292778812331885</v>
      </c>
      <c r="FD30" s="41">
        <f t="shared" si="56"/>
        <v>0.46379060624870683</v>
      </c>
      <c r="FE30" s="41">
        <f t="shared" si="57"/>
        <v>0.46368715083798884</v>
      </c>
      <c r="FF30" s="44">
        <v>4574</v>
      </c>
      <c r="FG30" s="44">
        <v>4838</v>
      </c>
      <c r="FH30" s="44">
        <v>5021</v>
      </c>
      <c r="FI30" s="44">
        <v>5344</v>
      </c>
      <c r="FJ30" s="44">
        <v>5410</v>
      </c>
      <c r="FK30" s="44">
        <v>5451</v>
      </c>
      <c r="FL30" s="44">
        <v>5694</v>
      </c>
      <c r="FM30" s="44">
        <v>5810</v>
      </c>
      <c r="FN30" s="44">
        <v>5821</v>
      </c>
      <c r="FO30" s="44">
        <v>5824</v>
      </c>
      <c r="FP30" s="44">
        <v>5825</v>
      </c>
      <c r="FQ30" s="44">
        <v>5823</v>
      </c>
      <c r="FR30" s="45">
        <v>5714</v>
      </c>
      <c r="FS30" s="44">
        <v>4269</v>
      </c>
      <c r="FT30" s="33">
        <f t="shared" si="58"/>
        <v>0.45924132364810333</v>
      </c>
      <c r="FU30" s="46">
        <v>5400</v>
      </c>
      <c r="FV30" s="46">
        <v>1150</v>
      </c>
      <c r="FW30" s="33">
        <f t="shared" si="59"/>
        <v>0.46146085552865213</v>
      </c>
      <c r="FX30" s="33">
        <f t="shared" si="60"/>
        <v>0.48809523809523808</v>
      </c>
      <c r="FY30" s="33">
        <f t="shared" si="61"/>
        <v>0.50655770782889431</v>
      </c>
      <c r="FZ30" s="33">
        <f t="shared" si="62"/>
        <v>0.53914447134786114</v>
      </c>
      <c r="GA30" s="33">
        <f t="shared" si="63"/>
        <v>0.54580306698950765</v>
      </c>
      <c r="GB30" s="33">
        <f t="shared" si="64"/>
        <v>0.54993946731234866</v>
      </c>
      <c r="GC30" s="33">
        <f t="shared" si="65"/>
        <v>0.57445520581113807</v>
      </c>
      <c r="GD30" s="33">
        <f t="shared" si="66"/>
        <v>0.58615819209039544</v>
      </c>
      <c r="GE30" s="33">
        <f t="shared" si="67"/>
        <v>0.58726795803066989</v>
      </c>
      <c r="GF30" s="33">
        <f t="shared" si="68"/>
        <v>0.58757062146892658</v>
      </c>
      <c r="GG30" s="33">
        <f t="shared" si="69"/>
        <v>0.58767150928167877</v>
      </c>
      <c r="GH30" s="33">
        <f t="shared" si="95"/>
        <v>0.58746973365617439</v>
      </c>
      <c r="GI30" s="33">
        <f t="shared" si="89"/>
        <v>0.57647296206618237</v>
      </c>
      <c r="GJ30" s="33">
        <f t="shared" si="90"/>
        <v>0.43069007263922521</v>
      </c>
      <c r="GK30" s="47">
        <f t="shared" si="91"/>
        <v>-0.1139023405972559</v>
      </c>
      <c r="GL30" s="47">
        <f t="shared" si="91"/>
        <v>-0.27633171912832932</v>
      </c>
      <c r="GM30" s="48">
        <v>8</v>
      </c>
      <c r="GN30" s="48">
        <v>8</v>
      </c>
      <c r="GO30" s="48">
        <v>8</v>
      </c>
      <c r="GP30" s="48">
        <v>9</v>
      </c>
      <c r="GQ30" s="48">
        <v>9</v>
      </c>
      <c r="GR30" s="48">
        <v>9</v>
      </c>
      <c r="GS30" s="48">
        <v>9</v>
      </c>
      <c r="GT30" s="48">
        <v>9</v>
      </c>
      <c r="GU30" s="48">
        <v>10</v>
      </c>
      <c r="GV30" s="48">
        <v>10</v>
      </c>
      <c r="GW30" s="48">
        <v>10</v>
      </c>
      <c r="GX30" s="48">
        <v>10</v>
      </c>
      <c r="GY30" s="73">
        <v>10</v>
      </c>
      <c r="GZ30" s="49">
        <f t="shared" si="110"/>
        <v>1</v>
      </c>
      <c r="HA30" s="49">
        <f t="shared" si="111"/>
        <v>1</v>
      </c>
      <c r="HB30" s="56">
        <f>BJ30/(FV30/100)</f>
        <v>99.913043478260875</v>
      </c>
      <c r="HC30" s="50">
        <f t="shared" si="112"/>
        <v>11.897372232567763</v>
      </c>
      <c r="HD30" s="51">
        <f>BJ30/(AF30/100)</f>
        <v>11.887026691495965</v>
      </c>
      <c r="HE30" s="52">
        <f>FU30*FV30</f>
        <v>6210000</v>
      </c>
      <c r="HF30" s="52">
        <f>FU30*BJ30</f>
        <v>6204600</v>
      </c>
      <c r="HG30" s="53">
        <v>5649709</v>
      </c>
      <c r="HH30" s="53">
        <v>5961981.5</v>
      </c>
      <c r="HI30" s="53">
        <f t="shared" si="113"/>
        <v>554891</v>
      </c>
      <c r="HJ30" s="52">
        <v>248018.5</v>
      </c>
      <c r="HK30" s="53">
        <f>HE30-HG30</f>
        <v>560291</v>
      </c>
      <c r="HL30" s="53">
        <v>1426</v>
      </c>
      <c r="HM30" s="53">
        <v>1419</v>
      </c>
      <c r="HN30" s="54">
        <f t="shared" si="73"/>
        <v>31.563768425550094</v>
      </c>
      <c r="HO30" s="54">
        <f t="shared" si="74"/>
        <v>30.410620561901823</v>
      </c>
      <c r="HP30" s="48">
        <f t="shared" si="75"/>
        <v>9.6420442789157867</v>
      </c>
    </row>
    <row r="31" spans="1:224" x14ac:dyDescent="0.25">
      <c r="A31" s="23" t="s">
        <v>245</v>
      </c>
      <c r="B31" s="24">
        <v>2</v>
      </c>
      <c r="C31" s="24">
        <v>6</v>
      </c>
      <c r="D31" s="24">
        <f t="shared" si="0"/>
        <v>811</v>
      </c>
      <c r="E31" s="24">
        <v>62</v>
      </c>
      <c r="F31" s="24">
        <v>0</v>
      </c>
      <c r="G31" s="24">
        <v>46</v>
      </c>
      <c r="H31" s="24">
        <v>20</v>
      </c>
      <c r="I31" s="24">
        <v>546</v>
      </c>
      <c r="J31" s="24">
        <v>117</v>
      </c>
      <c r="K31" s="24">
        <v>0</v>
      </c>
      <c r="L31" s="24">
        <v>20</v>
      </c>
      <c r="M31" s="24">
        <v>0</v>
      </c>
      <c r="N31" s="24">
        <v>7</v>
      </c>
      <c r="O31" s="24">
        <v>10</v>
      </c>
      <c r="P31" s="24">
        <v>11</v>
      </c>
      <c r="Q31" s="24">
        <v>11</v>
      </c>
      <c r="R31" s="24">
        <f t="shared" si="1"/>
        <v>0</v>
      </c>
      <c r="S31" s="25">
        <v>2151</v>
      </c>
      <c r="T31" s="26">
        <v>74</v>
      </c>
      <c r="U31" s="26">
        <v>76</v>
      </c>
      <c r="V31" s="26">
        <v>80</v>
      </c>
      <c r="W31" s="26">
        <f t="shared" si="2"/>
        <v>2</v>
      </c>
      <c r="X31" s="26">
        <v>88</v>
      </c>
      <c r="Y31" s="25">
        <v>2202</v>
      </c>
      <c r="Z31" s="26">
        <v>139</v>
      </c>
      <c r="AA31" s="26">
        <v>467</v>
      </c>
      <c r="AB31" s="26">
        <v>475</v>
      </c>
      <c r="AC31" s="26">
        <f t="shared" si="3"/>
        <v>8</v>
      </c>
      <c r="AD31" s="27">
        <f t="shared" si="4"/>
        <v>1.7130620985010707</v>
      </c>
      <c r="AE31" s="28">
        <v>38</v>
      </c>
      <c r="AF31" s="29">
        <f>[1]Лист1!B31</f>
        <v>2202</v>
      </c>
      <c r="AG31" s="29"/>
      <c r="AH31" s="29">
        <v>2235</v>
      </c>
      <c r="AI31" s="30">
        <v>604</v>
      </c>
      <c r="AJ31" s="30">
        <v>624</v>
      </c>
      <c r="AK31" s="31">
        <f t="shared" si="5"/>
        <v>29.009762900976288</v>
      </c>
      <c r="AL31" s="31">
        <f t="shared" si="6"/>
        <v>28.337874659400544</v>
      </c>
      <c r="AM31" s="32">
        <v>626</v>
      </c>
      <c r="AN31" s="32">
        <v>666</v>
      </c>
      <c r="AO31" s="32">
        <v>770</v>
      </c>
      <c r="AP31" s="32">
        <v>845</v>
      </c>
      <c r="AQ31" s="32">
        <v>845</v>
      </c>
      <c r="AR31" s="32">
        <v>848</v>
      </c>
      <c r="AS31" s="32">
        <v>856</v>
      </c>
      <c r="AT31" s="32">
        <v>856</v>
      </c>
      <c r="AU31" s="32">
        <v>853</v>
      </c>
      <c r="AV31" s="32">
        <v>857</v>
      </c>
      <c r="AW31" s="32">
        <v>1069</v>
      </c>
      <c r="AX31" s="32">
        <v>1290</v>
      </c>
      <c r="AY31" s="32">
        <v>1384</v>
      </c>
      <c r="AZ31" s="32">
        <v>1394</v>
      </c>
      <c r="BA31" s="32">
        <v>1426</v>
      </c>
      <c r="BB31" s="32">
        <v>1478</v>
      </c>
      <c r="BC31" s="32">
        <v>1507</v>
      </c>
      <c r="BD31" s="32">
        <v>1567</v>
      </c>
      <c r="BE31" s="32">
        <v>1566</v>
      </c>
      <c r="BF31" s="32">
        <v>1569</v>
      </c>
      <c r="BG31" s="33">
        <f t="shared" si="7"/>
        <v>0.38299776286353465</v>
      </c>
      <c r="BH31" s="34"/>
      <c r="BI31" s="34"/>
      <c r="BJ31" s="34"/>
      <c r="BK31" s="33">
        <f t="shared" si="8"/>
        <v>0.38299776286353465</v>
      </c>
      <c r="BL31" s="33">
        <f t="shared" si="9"/>
        <v>0.38165548098434005</v>
      </c>
      <c r="BM31" s="33">
        <f t="shared" si="10"/>
        <v>0.38344519015659956</v>
      </c>
      <c r="BN31" s="33">
        <f t="shared" si="11"/>
        <v>0.47829977628635345</v>
      </c>
      <c r="BO31" s="33">
        <f t="shared" si="12"/>
        <v>0.57718120805369133</v>
      </c>
      <c r="BP31" s="33">
        <f t="shared" si="13"/>
        <v>0.61923937360178971</v>
      </c>
      <c r="BQ31" s="33">
        <f t="shared" si="14"/>
        <v>0.62371364653243844</v>
      </c>
      <c r="BR31" s="33">
        <f t="shared" si="15"/>
        <v>0.63803131991051454</v>
      </c>
      <c r="BS31" s="33">
        <f t="shared" si="16"/>
        <v>0.66129753914988809</v>
      </c>
      <c r="BT31" s="33">
        <f t="shared" si="76"/>
        <v>0.67427293064876959</v>
      </c>
      <c r="BU31" s="33">
        <f t="shared" si="77"/>
        <v>0.70111856823266216</v>
      </c>
      <c r="BV31" s="33">
        <f t="shared" si="78"/>
        <v>0.70067114093959737</v>
      </c>
      <c r="BW31" s="33">
        <f t="shared" si="79"/>
        <v>0.70201342281879198</v>
      </c>
      <c r="BX31" s="67">
        <v>5420</v>
      </c>
      <c r="BY31" s="67">
        <v>179</v>
      </c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3"/>
      <c r="CO31" s="37"/>
      <c r="CP31" s="37"/>
      <c r="CQ31" s="37"/>
      <c r="CR31" s="37"/>
      <c r="CS31" s="37"/>
      <c r="CT31" s="37"/>
      <c r="CU31" s="37"/>
      <c r="CV31" s="37"/>
      <c r="CW31" s="37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8">
        <f t="shared" si="28"/>
        <v>856</v>
      </c>
      <c r="DL31" s="38">
        <f t="shared" si="28"/>
        <v>856</v>
      </c>
      <c r="DM31" s="38">
        <f t="shared" si="28"/>
        <v>853</v>
      </c>
      <c r="DN31" s="38">
        <f t="shared" si="28"/>
        <v>857</v>
      </c>
      <c r="DO31" s="38">
        <f t="shared" si="29"/>
        <v>1069</v>
      </c>
      <c r="DP31" s="38">
        <f t="shared" si="30"/>
        <v>1290</v>
      </c>
      <c r="DQ31" s="38">
        <f t="shared" si="30"/>
        <v>1384</v>
      </c>
      <c r="DR31" s="38">
        <f t="shared" si="31"/>
        <v>1394</v>
      </c>
      <c r="DS31" s="38">
        <f t="shared" si="32"/>
        <v>1426</v>
      </c>
      <c r="DT31" s="38">
        <f t="shared" si="83"/>
        <v>1478</v>
      </c>
      <c r="DU31" s="38">
        <f t="shared" si="83"/>
        <v>1507</v>
      </c>
      <c r="DV31" s="38">
        <f t="shared" si="84"/>
        <v>1567</v>
      </c>
      <c r="DW31" s="38">
        <f t="shared" si="84"/>
        <v>1566</v>
      </c>
      <c r="DX31" s="38">
        <f t="shared" si="84"/>
        <v>1569</v>
      </c>
      <c r="DY31" s="39">
        <f t="shared" si="33"/>
        <v>0.38299776286353465</v>
      </c>
      <c r="DZ31" s="39">
        <f t="shared" si="34"/>
        <v>0.38299776286353465</v>
      </c>
      <c r="EA31" s="39">
        <f t="shared" si="35"/>
        <v>0.38165548098434005</v>
      </c>
      <c r="EB31" s="39">
        <f t="shared" si="36"/>
        <v>0.38344519015659956</v>
      </c>
      <c r="EC31" s="39">
        <f t="shared" si="37"/>
        <v>0.47829977628635345</v>
      </c>
      <c r="ED31" s="39">
        <f t="shared" si="38"/>
        <v>0.57718120805369133</v>
      </c>
      <c r="EE31" s="39">
        <f t="shared" si="39"/>
        <v>0.61923937360178971</v>
      </c>
      <c r="EF31" s="39">
        <f t="shared" si="40"/>
        <v>0.62371364653243844</v>
      </c>
      <c r="EG31" s="39">
        <f t="shared" si="41"/>
        <v>0.63803131991051454</v>
      </c>
      <c r="EH31" s="39">
        <f t="shared" si="42"/>
        <v>0.66129753914988809</v>
      </c>
      <c r="EI31" s="39">
        <f t="shared" si="85"/>
        <v>0.67427293064876959</v>
      </c>
      <c r="EJ31" s="39">
        <f t="shared" si="86"/>
        <v>0.70111856823266216</v>
      </c>
      <c r="EK31" s="39">
        <f t="shared" si="87"/>
        <v>0.70067114093959737</v>
      </c>
      <c r="EL31" s="39">
        <f t="shared" si="88"/>
        <v>0.70201342281879198</v>
      </c>
      <c r="EM31" s="40">
        <v>982</v>
      </c>
      <c r="EN31" s="41">
        <f t="shared" si="43"/>
        <v>0.2742960944595822</v>
      </c>
      <c r="EO31" s="41">
        <f t="shared" si="44"/>
        <v>0.28337874659400547</v>
      </c>
      <c r="EP31" s="41">
        <f t="shared" si="45"/>
        <v>0.28428701180744775</v>
      </c>
      <c r="EQ31" s="41">
        <f t="shared" si="46"/>
        <v>0.3024523160762943</v>
      </c>
      <c r="ER31" s="41">
        <f t="shared" si="47"/>
        <v>0.34968210717529519</v>
      </c>
      <c r="ES31" s="41">
        <f t="shared" si="48"/>
        <v>0.38374205267938238</v>
      </c>
      <c r="ET31" s="41">
        <f t="shared" si="49"/>
        <v>0.38374205267938238</v>
      </c>
      <c r="EU31" s="33">
        <f t="shared" si="50"/>
        <v>0.37941834451901568</v>
      </c>
      <c r="EV31" s="41">
        <f t="shared" si="51"/>
        <v>0</v>
      </c>
      <c r="EW31" s="41">
        <f t="shared" si="52"/>
        <v>0</v>
      </c>
      <c r="EX31" s="42"/>
      <c r="EY31" s="42"/>
      <c r="EZ31" s="43"/>
      <c r="FA31" s="41">
        <f t="shared" si="53"/>
        <v>0</v>
      </c>
      <c r="FB31" s="41">
        <f t="shared" si="54"/>
        <v>0</v>
      </c>
      <c r="FC31" s="41">
        <f t="shared" si="55"/>
        <v>0</v>
      </c>
      <c r="FD31" s="41">
        <f t="shared" si="56"/>
        <v>0</v>
      </c>
      <c r="FE31" s="41">
        <f t="shared" si="57"/>
        <v>0</v>
      </c>
      <c r="FF31" s="44">
        <v>982</v>
      </c>
      <c r="FG31" s="44">
        <v>983</v>
      </c>
      <c r="FH31" s="44">
        <v>983</v>
      </c>
      <c r="FI31" s="44">
        <v>1004</v>
      </c>
      <c r="FJ31" s="44">
        <v>1073</v>
      </c>
      <c r="FK31" s="44">
        <v>1112</v>
      </c>
      <c r="FL31" s="44">
        <v>1122</v>
      </c>
      <c r="FM31" s="44">
        <v>1178</v>
      </c>
      <c r="FN31" s="44">
        <v>1181</v>
      </c>
      <c r="FO31" s="44">
        <v>1181</v>
      </c>
      <c r="FP31" s="44">
        <v>1238</v>
      </c>
      <c r="FQ31" s="44">
        <v>1238</v>
      </c>
      <c r="FR31" s="45">
        <v>1238</v>
      </c>
      <c r="FS31" s="44">
        <v>1425</v>
      </c>
      <c r="FT31" s="33">
        <f t="shared" si="58"/>
        <v>0.43937360178970919</v>
      </c>
      <c r="FU31" s="46"/>
      <c r="FV31" s="46"/>
      <c r="FW31" s="33">
        <f t="shared" si="59"/>
        <v>0.43937360178970919</v>
      </c>
      <c r="FX31" s="33">
        <f t="shared" si="60"/>
        <v>0.43982102908277404</v>
      </c>
      <c r="FY31" s="33">
        <f t="shared" si="61"/>
        <v>0.43982102908277404</v>
      </c>
      <c r="FZ31" s="33">
        <f t="shared" si="62"/>
        <v>0.44921700223713645</v>
      </c>
      <c r="GA31" s="33">
        <f t="shared" si="63"/>
        <v>0.48008948545861296</v>
      </c>
      <c r="GB31" s="33">
        <f t="shared" si="64"/>
        <v>0.49753914988814318</v>
      </c>
      <c r="GC31" s="33">
        <f t="shared" si="65"/>
        <v>0.50201342281879191</v>
      </c>
      <c r="GD31" s="33">
        <f t="shared" si="66"/>
        <v>0.52706935123042509</v>
      </c>
      <c r="GE31" s="33">
        <f t="shared" si="67"/>
        <v>0.52841163310961969</v>
      </c>
      <c r="GF31" s="33">
        <f t="shared" si="68"/>
        <v>0.52841163310961969</v>
      </c>
      <c r="GG31" s="33">
        <f t="shared" si="69"/>
        <v>0.55391498881431767</v>
      </c>
      <c r="GH31" s="33">
        <f t="shared" si="95"/>
        <v>0.55391498881431767</v>
      </c>
      <c r="GI31" s="33">
        <f t="shared" si="89"/>
        <v>0.55391498881431767</v>
      </c>
      <c r="GJ31" s="33">
        <f t="shared" si="90"/>
        <v>0.63758389261744963</v>
      </c>
      <c r="GK31" s="47">
        <f t="shared" si="91"/>
        <v>-0.1467561521252797</v>
      </c>
      <c r="GL31" s="47">
        <f t="shared" si="91"/>
        <v>-6.4429530201342344E-2</v>
      </c>
      <c r="GM31" s="48"/>
      <c r="GN31" s="48"/>
      <c r="GO31" s="48"/>
      <c r="GP31" s="68">
        <v>0</v>
      </c>
      <c r="GQ31" s="68">
        <v>1</v>
      </c>
      <c r="GR31" s="68">
        <v>6</v>
      </c>
      <c r="GS31" s="68">
        <v>6</v>
      </c>
      <c r="GT31" s="68">
        <v>6</v>
      </c>
      <c r="GU31" s="68">
        <v>6</v>
      </c>
      <c r="GV31" s="68">
        <v>6</v>
      </c>
      <c r="GW31" s="68">
        <v>6</v>
      </c>
      <c r="GX31" s="68">
        <v>6</v>
      </c>
      <c r="GY31" s="68">
        <v>6</v>
      </c>
      <c r="GZ31" s="69">
        <f>GW31/$HS$1</f>
        <v>0.375</v>
      </c>
      <c r="HA31" s="69">
        <f t="shared" ref="HA31:HA32" si="114">GY31/$HS$1</f>
        <v>0.375</v>
      </c>
      <c r="HB31" s="56"/>
      <c r="HC31" s="50"/>
      <c r="HD31" s="51"/>
      <c r="HE31" s="52"/>
      <c r="HF31" s="52"/>
      <c r="HG31" s="53"/>
      <c r="HH31" s="53"/>
      <c r="HI31" s="53"/>
      <c r="HJ31" s="52"/>
      <c r="HK31" s="53"/>
      <c r="HL31" s="53"/>
      <c r="HM31" s="53"/>
      <c r="HN31" s="54">
        <f t="shared" si="73"/>
        <v>22.08275220827522</v>
      </c>
      <c r="HO31" s="54">
        <f t="shared" si="74"/>
        <v>21.571298819255222</v>
      </c>
      <c r="HP31" s="48">
        <f t="shared" si="75"/>
        <v>0</v>
      </c>
    </row>
    <row r="32" spans="1:224" x14ac:dyDescent="0.25">
      <c r="A32" s="23" t="s">
        <v>246</v>
      </c>
      <c r="B32" s="24">
        <v>3</v>
      </c>
      <c r="C32" s="24">
        <v>3</v>
      </c>
      <c r="D32" s="24">
        <f t="shared" si="0"/>
        <v>1744</v>
      </c>
      <c r="E32" s="24">
        <v>0</v>
      </c>
      <c r="F32" s="24">
        <v>97</v>
      </c>
      <c r="G32" s="24">
        <v>21</v>
      </c>
      <c r="H32" s="24">
        <v>21</v>
      </c>
      <c r="I32" s="24">
        <v>656</v>
      </c>
      <c r="J32" s="24">
        <v>392</v>
      </c>
      <c r="K32" s="24">
        <v>0</v>
      </c>
      <c r="L32" s="24">
        <v>557</v>
      </c>
      <c r="M32" s="24">
        <v>0</v>
      </c>
      <c r="N32" s="24">
        <v>3</v>
      </c>
      <c r="O32" s="24">
        <v>3</v>
      </c>
      <c r="P32" s="24">
        <v>3</v>
      </c>
      <c r="Q32" s="24">
        <v>3</v>
      </c>
      <c r="R32" s="24">
        <f t="shared" si="1"/>
        <v>0</v>
      </c>
      <c r="S32" s="25">
        <v>1855</v>
      </c>
      <c r="T32" s="26">
        <v>653</v>
      </c>
      <c r="U32" s="26">
        <v>653</v>
      </c>
      <c r="V32" s="26">
        <v>686</v>
      </c>
      <c r="W32" s="26">
        <f t="shared" si="2"/>
        <v>0</v>
      </c>
      <c r="X32" s="26">
        <v>954</v>
      </c>
      <c r="Y32" s="25">
        <v>1885</v>
      </c>
      <c r="Z32" s="26">
        <v>1419</v>
      </c>
      <c r="AA32" s="26">
        <v>1508</v>
      </c>
      <c r="AB32" s="26">
        <v>1509</v>
      </c>
      <c r="AC32" s="26">
        <f t="shared" si="3"/>
        <v>1</v>
      </c>
      <c r="AD32" s="27">
        <f t="shared" si="4"/>
        <v>6.6312997347480113E-2</v>
      </c>
      <c r="AE32" s="28">
        <v>1064</v>
      </c>
      <c r="AF32" s="29">
        <f>[1]Лист1!B32</f>
        <v>1885</v>
      </c>
      <c r="AG32" s="29">
        <v>1181</v>
      </c>
      <c r="AH32" s="29">
        <v>1898</v>
      </c>
      <c r="AI32" s="30">
        <v>1143</v>
      </c>
      <c r="AJ32" s="30">
        <v>1144</v>
      </c>
      <c r="AK32" s="31">
        <f t="shared" si="5"/>
        <v>61.671159029649594</v>
      </c>
      <c r="AL32" s="31">
        <f t="shared" si="6"/>
        <v>60.689655172413786</v>
      </c>
      <c r="AM32" s="32">
        <v>1162</v>
      </c>
      <c r="AN32" s="32">
        <v>1162</v>
      </c>
      <c r="AO32" s="32">
        <v>1162</v>
      </c>
      <c r="AP32" s="32">
        <v>1162</v>
      </c>
      <c r="AQ32" s="32">
        <v>1161</v>
      </c>
      <c r="AR32" s="32">
        <v>1166</v>
      </c>
      <c r="AS32" s="32">
        <v>1249</v>
      </c>
      <c r="AT32" s="32">
        <v>1255</v>
      </c>
      <c r="AU32" s="32">
        <v>1274</v>
      </c>
      <c r="AV32" s="32">
        <v>1278</v>
      </c>
      <c r="AW32" s="32">
        <v>1317</v>
      </c>
      <c r="AX32" s="32">
        <v>1359</v>
      </c>
      <c r="AY32" s="32">
        <v>1359</v>
      </c>
      <c r="AZ32" s="32">
        <v>1360</v>
      </c>
      <c r="BA32" s="32">
        <v>1385</v>
      </c>
      <c r="BB32" s="32">
        <v>1395</v>
      </c>
      <c r="BC32" s="32">
        <v>1429</v>
      </c>
      <c r="BD32" s="32">
        <v>1434</v>
      </c>
      <c r="BE32" s="32">
        <v>1435</v>
      </c>
      <c r="BF32" s="32">
        <v>1439</v>
      </c>
      <c r="BG32" s="33">
        <f t="shared" si="7"/>
        <v>0.65806111696522651</v>
      </c>
      <c r="BH32" s="34"/>
      <c r="BI32" s="34"/>
      <c r="BJ32" s="34"/>
      <c r="BK32" s="33">
        <f t="shared" si="8"/>
        <v>0.66122233930453111</v>
      </c>
      <c r="BL32" s="33">
        <f t="shared" si="9"/>
        <v>0.67123287671232879</v>
      </c>
      <c r="BM32" s="33">
        <f t="shared" si="10"/>
        <v>0.67334035827186511</v>
      </c>
      <c r="BN32" s="33">
        <f t="shared" si="11"/>
        <v>0.69388830347734454</v>
      </c>
      <c r="BO32" s="33">
        <f t="shared" si="12"/>
        <v>0.71601685985247632</v>
      </c>
      <c r="BP32" s="33">
        <f t="shared" si="13"/>
        <v>0.71601685985247632</v>
      </c>
      <c r="BQ32" s="33">
        <f t="shared" si="14"/>
        <v>0.7165437302423604</v>
      </c>
      <c r="BR32" s="33">
        <f t="shared" si="15"/>
        <v>0.72971548998946256</v>
      </c>
      <c r="BS32" s="33">
        <f t="shared" si="16"/>
        <v>0.73498419388830349</v>
      </c>
      <c r="BT32" s="33">
        <f t="shared" si="76"/>
        <v>0.75289778714436251</v>
      </c>
      <c r="BU32" s="33">
        <f t="shared" si="77"/>
        <v>0.75553213909378292</v>
      </c>
      <c r="BV32" s="33">
        <f t="shared" si="78"/>
        <v>0.756059009483667</v>
      </c>
      <c r="BW32" s="33">
        <f t="shared" si="79"/>
        <v>0.75816649104320333</v>
      </c>
      <c r="BX32" s="67">
        <v>5750</v>
      </c>
      <c r="BY32" s="67">
        <v>53</v>
      </c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3"/>
      <c r="CO32" s="37"/>
      <c r="CP32" s="37"/>
      <c r="CQ32" s="37"/>
      <c r="CR32" s="37"/>
      <c r="CS32" s="37"/>
      <c r="CT32" s="37"/>
      <c r="CU32" s="37"/>
      <c r="CV32" s="37"/>
      <c r="CW32" s="37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8">
        <f t="shared" si="28"/>
        <v>1249</v>
      </c>
      <c r="DL32" s="38">
        <f t="shared" si="28"/>
        <v>1255</v>
      </c>
      <c r="DM32" s="38">
        <f t="shared" si="28"/>
        <v>1274</v>
      </c>
      <c r="DN32" s="38">
        <f t="shared" si="28"/>
        <v>1278</v>
      </c>
      <c r="DO32" s="38">
        <f t="shared" si="29"/>
        <v>1317</v>
      </c>
      <c r="DP32" s="38">
        <f t="shared" si="30"/>
        <v>1359</v>
      </c>
      <c r="DQ32" s="38">
        <f t="shared" si="30"/>
        <v>1359</v>
      </c>
      <c r="DR32" s="38">
        <f t="shared" si="31"/>
        <v>1360</v>
      </c>
      <c r="DS32" s="38">
        <f t="shared" si="32"/>
        <v>1385</v>
      </c>
      <c r="DT32" s="38">
        <f t="shared" si="83"/>
        <v>1395</v>
      </c>
      <c r="DU32" s="38">
        <f t="shared" si="83"/>
        <v>1429</v>
      </c>
      <c r="DV32" s="38">
        <f t="shared" si="84"/>
        <v>1434</v>
      </c>
      <c r="DW32" s="38">
        <f t="shared" si="84"/>
        <v>1435</v>
      </c>
      <c r="DX32" s="38">
        <f t="shared" si="84"/>
        <v>1439</v>
      </c>
      <c r="DY32" s="39">
        <f t="shared" si="33"/>
        <v>0.65806111696522651</v>
      </c>
      <c r="DZ32" s="39">
        <f t="shared" si="34"/>
        <v>0.66122233930453111</v>
      </c>
      <c r="EA32" s="39">
        <f t="shared" si="35"/>
        <v>0.67123287671232879</v>
      </c>
      <c r="EB32" s="39">
        <f t="shared" si="36"/>
        <v>0.67334035827186511</v>
      </c>
      <c r="EC32" s="39">
        <f t="shared" si="37"/>
        <v>0.69388830347734454</v>
      </c>
      <c r="ED32" s="39">
        <f t="shared" si="38"/>
        <v>0.71601685985247632</v>
      </c>
      <c r="EE32" s="39">
        <f t="shared" si="39"/>
        <v>0.71601685985247632</v>
      </c>
      <c r="EF32" s="39">
        <f t="shared" si="40"/>
        <v>0.7165437302423604</v>
      </c>
      <c r="EG32" s="39">
        <f t="shared" si="41"/>
        <v>0.72971548998946256</v>
      </c>
      <c r="EH32" s="39">
        <f t="shared" si="42"/>
        <v>0.73498419388830349</v>
      </c>
      <c r="EI32" s="39">
        <f t="shared" si="85"/>
        <v>0.75289778714436251</v>
      </c>
      <c r="EJ32" s="39">
        <f t="shared" si="86"/>
        <v>0.75553213909378292</v>
      </c>
      <c r="EK32" s="39">
        <f t="shared" si="87"/>
        <v>0.756059009483667</v>
      </c>
      <c r="EL32" s="39">
        <f t="shared" si="88"/>
        <v>0.75816649104320333</v>
      </c>
      <c r="EM32" s="40">
        <v>729</v>
      </c>
      <c r="EN32" s="41">
        <f t="shared" si="43"/>
        <v>0.60636604774535807</v>
      </c>
      <c r="EO32" s="41">
        <f t="shared" si="44"/>
        <v>0.60689655172413792</v>
      </c>
      <c r="EP32" s="41">
        <f t="shared" si="45"/>
        <v>0.61644562334217512</v>
      </c>
      <c r="EQ32" s="41">
        <f t="shared" si="46"/>
        <v>0.61644562334217512</v>
      </c>
      <c r="ER32" s="41">
        <f t="shared" si="47"/>
        <v>0.61644562334217512</v>
      </c>
      <c r="ES32" s="41">
        <f t="shared" si="48"/>
        <v>0.61644562334217512</v>
      </c>
      <c r="ET32" s="41">
        <f t="shared" si="49"/>
        <v>0.61591511936339527</v>
      </c>
      <c r="EU32" s="33">
        <f t="shared" si="50"/>
        <v>0.61433087460484725</v>
      </c>
      <c r="EV32" s="41">
        <f t="shared" si="51"/>
        <v>0</v>
      </c>
      <c r="EW32" s="41">
        <f t="shared" si="52"/>
        <v>0</v>
      </c>
      <c r="EX32" s="42"/>
      <c r="EY32" s="42"/>
      <c r="EZ32" s="43"/>
      <c r="FA32" s="41">
        <f t="shared" si="53"/>
        <v>0</v>
      </c>
      <c r="FB32" s="41">
        <f t="shared" si="54"/>
        <v>0</v>
      </c>
      <c r="FC32" s="41">
        <f t="shared" si="55"/>
        <v>0</v>
      </c>
      <c r="FD32" s="41">
        <f t="shared" si="56"/>
        <v>0</v>
      </c>
      <c r="FE32" s="41">
        <f t="shared" si="57"/>
        <v>0</v>
      </c>
      <c r="FF32" s="44">
        <v>737</v>
      </c>
      <c r="FG32" s="44">
        <v>738</v>
      </c>
      <c r="FH32" s="44">
        <v>737</v>
      </c>
      <c r="FI32" s="44">
        <v>791</v>
      </c>
      <c r="FJ32" s="44">
        <v>793</v>
      </c>
      <c r="FK32" s="44">
        <v>795</v>
      </c>
      <c r="FL32" s="44">
        <v>797</v>
      </c>
      <c r="FM32" s="44">
        <v>802</v>
      </c>
      <c r="FN32" s="44">
        <v>899</v>
      </c>
      <c r="FO32" s="44">
        <v>899</v>
      </c>
      <c r="FP32" s="44">
        <v>899</v>
      </c>
      <c r="FQ32" s="44">
        <v>929</v>
      </c>
      <c r="FR32" s="45">
        <v>998</v>
      </c>
      <c r="FS32" s="44">
        <v>1460</v>
      </c>
      <c r="FT32" s="33">
        <f t="shared" si="58"/>
        <v>0.3840885142255005</v>
      </c>
      <c r="FU32" s="46"/>
      <c r="FV32" s="46"/>
      <c r="FW32" s="33">
        <f t="shared" si="59"/>
        <v>0.38830347734457321</v>
      </c>
      <c r="FX32" s="33">
        <f t="shared" si="60"/>
        <v>0.38883034773445735</v>
      </c>
      <c r="FY32" s="33">
        <f t="shared" si="61"/>
        <v>0.38830347734457321</v>
      </c>
      <c r="FZ32" s="33">
        <f t="shared" si="62"/>
        <v>0.41675447839831403</v>
      </c>
      <c r="GA32" s="33">
        <f t="shared" si="63"/>
        <v>0.4178082191780822</v>
      </c>
      <c r="GB32" s="33">
        <f t="shared" si="64"/>
        <v>0.41886195995785036</v>
      </c>
      <c r="GC32" s="33">
        <f t="shared" si="65"/>
        <v>0.41991570073761852</v>
      </c>
      <c r="GD32" s="33">
        <f t="shared" si="66"/>
        <v>0.42255005268703899</v>
      </c>
      <c r="GE32" s="33">
        <f t="shared" si="67"/>
        <v>0.47365648050579556</v>
      </c>
      <c r="GF32" s="33">
        <f t="shared" si="68"/>
        <v>0.47365648050579556</v>
      </c>
      <c r="GG32" s="33">
        <f t="shared" si="69"/>
        <v>0.47365648050579556</v>
      </c>
      <c r="GH32" s="33">
        <f t="shared" si="95"/>
        <v>0.48946259220231825</v>
      </c>
      <c r="GI32" s="33">
        <f t="shared" si="89"/>
        <v>0.52581664910432035</v>
      </c>
      <c r="GJ32" s="33">
        <f t="shared" si="90"/>
        <v>0.76923076923076927</v>
      </c>
      <c r="GK32" s="47">
        <f t="shared" si="91"/>
        <v>-0.23024236037934664</v>
      </c>
      <c r="GL32" s="47">
        <f t="shared" si="91"/>
        <v>1.1064278187565946E-2</v>
      </c>
      <c r="GM32" s="48"/>
      <c r="GN32" s="48"/>
      <c r="GO32" s="48"/>
      <c r="GP32" s="68">
        <v>1</v>
      </c>
      <c r="GQ32" s="68">
        <v>5</v>
      </c>
      <c r="GR32" s="68">
        <v>5</v>
      </c>
      <c r="GS32" s="68">
        <v>5</v>
      </c>
      <c r="GT32" s="68">
        <v>7</v>
      </c>
      <c r="GU32" s="68">
        <v>7</v>
      </c>
      <c r="GV32" s="68">
        <v>8</v>
      </c>
      <c r="GW32" s="68">
        <v>8</v>
      </c>
      <c r="GX32" s="68">
        <v>8</v>
      </c>
      <c r="GY32" s="68">
        <v>8</v>
      </c>
      <c r="GZ32" s="69">
        <f>GW32/$HS$1</f>
        <v>0.5</v>
      </c>
      <c r="HA32" s="69">
        <f t="shared" si="114"/>
        <v>0.5</v>
      </c>
      <c r="HB32" s="56"/>
      <c r="HC32" s="50"/>
      <c r="HD32" s="51"/>
      <c r="HE32" s="52"/>
      <c r="HF32" s="52"/>
      <c r="HG32" s="53"/>
      <c r="HH32" s="53"/>
      <c r="HI32" s="53"/>
      <c r="HJ32" s="52"/>
      <c r="HK32" s="53"/>
      <c r="HL32" s="53"/>
      <c r="HM32" s="53"/>
      <c r="HN32" s="54">
        <f t="shared" si="73"/>
        <v>81.347708894878707</v>
      </c>
      <c r="HO32" s="54">
        <f t="shared" si="74"/>
        <v>80.053050397877982</v>
      </c>
      <c r="HP32" s="48">
        <f t="shared" si="75"/>
        <v>0</v>
      </c>
    </row>
    <row r="33" spans="1:224" x14ac:dyDescent="0.25">
      <c r="A33" s="23" t="s">
        <v>247</v>
      </c>
      <c r="B33" s="24">
        <v>2</v>
      </c>
      <c r="C33" s="24">
        <v>3</v>
      </c>
      <c r="D33" s="24">
        <f t="shared" si="0"/>
        <v>2160</v>
      </c>
      <c r="E33" s="24">
        <v>95</v>
      </c>
      <c r="F33" s="24">
        <v>0</v>
      </c>
      <c r="G33" s="24">
        <v>22</v>
      </c>
      <c r="H33" s="24">
        <v>90</v>
      </c>
      <c r="I33" s="24">
        <v>603</v>
      </c>
      <c r="J33" s="24">
        <v>942</v>
      </c>
      <c r="K33" s="24">
        <v>0</v>
      </c>
      <c r="L33" s="24">
        <v>408</v>
      </c>
      <c r="M33" s="24">
        <v>0</v>
      </c>
      <c r="N33" s="24">
        <v>7</v>
      </c>
      <c r="O33" s="24">
        <v>12</v>
      </c>
      <c r="P33" s="24">
        <v>13</v>
      </c>
      <c r="Q33" s="24">
        <v>13</v>
      </c>
      <c r="R33" s="24">
        <f t="shared" si="1"/>
        <v>0</v>
      </c>
      <c r="S33" s="25">
        <v>4130</v>
      </c>
      <c r="T33" s="26">
        <v>710</v>
      </c>
      <c r="U33" s="26">
        <v>766</v>
      </c>
      <c r="V33" s="26">
        <v>874</v>
      </c>
      <c r="W33" s="26">
        <f t="shared" si="2"/>
        <v>56</v>
      </c>
      <c r="X33" s="26">
        <v>1042</v>
      </c>
      <c r="Y33" s="25">
        <v>4248</v>
      </c>
      <c r="Z33" s="26">
        <v>1195</v>
      </c>
      <c r="AA33" s="26">
        <v>1502</v>
      </c>
      <c r="AB33" s="26">
        <v>2121</v>
      </c>
      <c r="AC33" s="26">
        <f t="shared" si="3"/>
        <v>619</v>
      </c>
      <c r="AD33" s="27">
        <f t="shared" si="4"/>
        <v>41.211717709720375</v>
      </c>
      <c r="AE33" s="28">
        <v>187</v>
      </c>
      <c r="AF33" s="29">
        <f>[1]Лист1!B33</f>
        <v>4130</v>
      </c>
      <c r="AG33" s="73">
        <v>3098</v>
      </c>
      <c r="AH33" s="29">
        <v>4293</v>
      </c>
      <c r="AI33" s="30">
        <v>3110</v>
      </c>
      <c r="AJ33" s="30">
        <v>2814</v>
      </c>
      <c r="AK33" s="31">
        <f t="shared" si="5"/>
        <v>68.13559322033899</v>
      </c>
      <c r="AL33" s="31">
        <f t="shared" si="6"/>
        <v>66.24293785310735</v>
      </c>
      <c r="AM33" s="32">
        <v>2735</v>
      </c>
      <c r="AN33" s="32">
        <v>2736</v>
      </c>
      <c r="AO33" s="32">
        <v>2739</v>
      </c>
      <c r="AP33" s="32">
        <v>2739</v>
      </c>
      <c r="AQ33" s="32">
        <v>3139</v>
      </c>
      <c r="AR33" s="32">
        <v>3138</v>
      </c>
      <c r="AS33" s="32">
        <v>3074</v>
      </c>
      <c r="AT33" s="32">
        <v>2712</v>
      </c>
      <c r="AU33" s="32">
        <v>2662</v>
      </c>
      <c r="AV33" s="32">
        <v>2686</v>
      </c>
      <c r="AW33" s="32">
        <v>2730</v>
      </c>
      <c r="AX33" s="32">
        <v>2780</v>
      </c>
      <c r="AY33" s="32">
        <v>2823</v>
      </c>
      <c r="AZ33" s="32">
        <v>2823</v>
      </c>
      <c r="BA33" s="32">
        <v>2823</v>
      </c>
      <c r="BB33" s="32">
        <v>2832</v>
      </c>
      <c r="BC33" s="32">
        <v>2832</v>
      </c>
      <c r="BD33" s="32">
        <v>2832</v>
      </c>
      <c r="BE33" s="32">
        <v>2832</v>
      </c>
      <c r="BF33" s="32">
        <v>2833</v>
      </c>
      <c r="BG33" s="33">
        <f t="shared" si="7"/>
        <v>0.71604938271604934</v>
      </c>
      <c r="BH33" s="34"/>
      <c r="BI33" s="34">
        <v>307</v>
      </c>
      <c r="BJ33" s="34">
        <v>401</v>
      </c>
      <c r="BK33" s="33">
        <f t="shared" si="8"/>
        <v>0.63172606568832979</v>
      </c>
      <c r="BL33" s="33">
        <f t="shared" si="9"/>
        <v>0.62007919869555095</v>
      </c>
      <c r="BM33" s="33">
        <f t="shared" si="10"/>
        <v>0.62566969485208479</v>
      </c>
      <c r="BN33" s="33">
        <f t="shared" si="11"/>
        <v>0.63591893780573028</v>
      </c>
      <c r="BO33" s="33">
        <f t="shared" si="12"/>
        <v>0.64756580479850923</v>
      </c>
      <c r="BP33" s="33">
        <f t="shared" si="13"/>
        <v>0.65758211041229908</v>
      </c>
      <c r="BQ33" s="33">
        <f t="shared" si="14"/>
        <v>0.65758211041229908</v>
      </c>
      <c r="BR33" s="33">
        <f t="shared" si="15"/>
        <v>0.65758211041229908</v>
      </c>
      <c r="BS33" s="33">
        <f t="shared" si="16"/>
        <v>0.65967854647099933</v>
      </c>
      <c r="BT33" s="33">
        <f t="shared" si="76"/>
        <v>0.65967854647099933</v>
      </c>
      <c r="BU33" s="33">
        <f t="shared" si="77"/>
        <v>0.65967854647099933</v>
      </c>
      <c r="BV33" s="33">
        <f t="shared" si="78"/>
        <v>0.65967854647099933</v>
      </c>
      <c r="BW33" s="33">
        <f t="shared" si="79"/>
        <v>0.65991148381085485</v>
      </c>
      <c r="BX33" s="35">
        <v>16270</v>
      </c>
      <c r="BY33" s="35">
        <v>496</v>
      </c>
      <c r="BZ33" s="36">
        <v>70</v>
      </c>
      <c r="CA33" s="36">
        <v>451</v>
      </c>
      <c r="CB33" s="36">
        <v>496</v>
      </c>
      <c r="CC33" s="36">
        <v>496</v>
      </c>
      <c r="CD33" s="36">
        <v>496</v>
      </c>
      <c r="CE33" s="36">
        <v>496</v>
      </c>
      <c r="CF33" s="36">
        <v>496</v>
      </c>
      <c r="CG33" s="36">
        <v>496</v>
      </c>
      <c r="CH33" s="36">
        <v>496</v>
      </c>
      <c r="CI33" s="36">
        <v>496</v>
      </c>
      <c r="CJ33" s="36">
        <v>496</v>
      </c>
      <c r="CK33" s="36">
        <v>496</v>
      </c>
      <c r="CL33" s="36">
        <v>496</v>
      </c>
      <c r="CM33" s="36">
        <v>496</v>
      </c>
      <c r="CN33" s="33">
        <f>BZ33/AH33</f>
        <v>1.6305613789890521E-2</v>
      </c>
      <c r="CO33" s="37">
        <v>1092</v>
      </c>
      <c r="CP33" s="37">
        <v>1211</v>
      </c>
      <c r="CQ33" s="37">
        <v>1211</v>
      </c>
      <c r="CR33" s="37">
        <v>1335</v>
      </c>
      <c r="CS33" s="37">
        <v>1416</v>
      </c>
      <c r="CT33" s="37">
        <v>1460</v>
      </c>
      <c r="CU33" s="37">
        <v>1511</v>
      </c>
      <c r="CV33" s="37">
        <v>1511</v>
      </c>
      <c r="CW33" s="37">
        <v>1567</v>
      </c>
      <c r="CX33" s="33">
        <f>CA33/AH33</f>
        <v>0.10505474027486605</v>
      </c>
      <c r="CY33" s="33">
        <f>CB33/AH33</f>
        <v>0.1155369205683671</v>
      </c>
      <c r="CZ33" s="33">
        <f>CC33/AH33</f>
        <v>0.1155369205683671</v>
      </c>
      <c r="DA33" s="33">
        <f>CD33/AH33</f>
        <v>0.1155369205683671</v>
      </c>
      <c r="DB33" s="33">
        <f>CE33/AH33</f>
        <v>0.1155369205683671</v>
      </c>
      <c r="DC33" s="33">
        <f>CF33/AH33</f>
        <v>0.1155369205683671</v>
      </c>
      <c r="DD33" s="33">
        <f>CG33/AH33</f>
        <v>0.1155369205683671</v>
      </c>
      <c r="DE33" s="33">
        <f>CH33/AH33</f>
        <v>0.1155369205683671</v>
      </c>
      <c r="DF33" s="33">
        <f>CI33/AH33</f>
        <v>0.1155369205683671</v>
      </c>
      <c r="DG33" s="33">
        <f>CJ33/AH33</f>
        <v>0.1155369205683671</v>
      </c>
      <c r="DH33" s="33">
        <f t="shared" si="97"/>
        <v>0.1155369205683671</v>
      </c>
      <c r="DI33" s="33">
        <f t="shared" si="81"/>
        <v>0.1155369205683671</v>
      </c>
      <c r="DJ33" s="33">
        <f t="shared" si="82"/>
        <v>0.1155369205683671</v>
      </c>
      <c r="DK33" s="38">
        <f t="shared" si="28"/>
        <v>3144</v>
      </c>
      <c r="DL33" s="38">
        <f t="shared" si="28"/>
        <v>3163</v>
      </c>
      <c r="DM33" s="38">
        <f t="shared" si="28"/>
        <v>3158</v>
      </c>
      <c r="DN33" s="38">
        <f t="shared" si="28"/>
        <v>3182</v>
      </c>
      <c r="DO33" s="38">
        <f t="shared" si="29"/>
        <v>3226</v>
      </c>
      <c r="DP33" s="38">
        <f t="shared" si="30"/>
        <v>3276</v>
      </c>
      <c r="DQ33" s="38">
        <f t="shared" si="30"/>
        <v>3319</v>
      </c>
      <c r="DR33" s="38">
        <f t="shared" si="31"/>
        <v>3319</v>
      </c>
      <c r="DS33" s="38">
        <f t="shared" si="32"/>
        <v>3319</v>
      </c>
      <c r="DT33" s="38">
        <f t="shared" si="83"/>
        <v>3328</v>
      </c>
      <c r="DU33" s="38">
        <f t="shared" si="83"/>
        <v>3328</v>
      </c>
      <c r="DV33" s="38">
        <f t="shared" si="84"/>
        <v>3328</v>
      </c>
      <c r="DW33" s="38">
        <f t="shared" si="84"/>
        <v>3328</v>
      </c>
      <c r="DX33" s="38">
        <f t="shared" si="84"/>
        <v>3329</v>
      </c>
      <c r="DY33" s="39">
        <f t="shared" si="33"/>
        <v>0.73235499650593994</v>
      </c>
      <c r="DZ33" s="39">
        <f t="shared" si="34"/>
        <v>0.73678080596319595</v>
      </c>
      <c r="EA33" s="39">
        <f t="shared" si="35"/>
        <v>0.73561611926391801</v>
      </c>
      <c r="EB33" s="39">
        <f t="shared" si="36"/>
        <v>0.74120661542045185</v>
      </c>
      <c r="EC33" s="39">
        <f t="shared" si="37"/>
        <v>0.75145585837409734</v>
      </c>
      <c r="ED33" s="39">
        <f t="shared" si="38"/>
        <v>0.76310272536687629</v>
      </c>
      <c r="EE33" s="39">
        <f t="shared" si="39"/>
        <v>0.77311903098066626</v>
      </c>
      <c r="EF33" s="39">
        <f t="shared" si="40"/>
        <v>0.77311903098066626</v>
      </c>
      <c r="EG33" s="39">
        <f t="shared" si="41"/>
        <v>0.77311903098066626</v>
      </c>
      <c r="EH33" s="39">
        <f t="shared" si="42"/>
        <v>0.77521546703936639</v>
      </c>
      <c r="EI33" s="39">
        <f t="shared" si="85"/>
        <v>0.77521546703936639</v>
      </c>
      <c r="EJ33" s="39">
        <f t="shared" si="86"/>
        <v>0.77521546703936639</v>
      </c>
      <c r="EK33" s="39">
        <f t="shared" si="87"/>
        <v>0.77521546703936639</v>
      </c>
      <c r="EL33" s="39">
        <f t="shared" si="88"/>
        <v>0.77544840437922202</v>
      </c>
      <c r="EM33" s="40">
        <v>1666</v>
      </c>
      <c r="EN33" s="41">
        <f t="shared" si="43"/>
        <v>0.75302663438256656</v>
      </c>
      <c r="EO33" s="41">
        <f t="shared" si="44"/>
        <v>0.75569007263922516</v>
      </c>
      <c r="EP33" s="41">
        <f t="shared" si="45"/>
        <v>0.7593220338983051</v>
      </c>
      <c r="EQ33" s="41">
        <f t="shared" si="46"/>
        <v>0.75956416464891041</v>
      </c>
      <c r="ER33" s="41">
        <f t="shared" si="47"/>
        <v>0.76029055690072644</v>
      </c>
      <c r="ES33" s="41">
        <f t="shared" si="48"/>
        <v>0.76029055690072644</v>
      </c>
      <c r="ET33" s="41">
        <f t="shared" si="49"/>
        <v>0.76004842615012103</v>
      </c>
      <c r="EU33" s="33">
        <f t="shared" si="50"/>
        <v>0.73095737246680648</v>
      </c>
      <c r="EV33" s="41">
        <f t="shared" si="51"/>
        <v>0.26440677966101694</v>
      </c>
      <c r="EW33" s="41">
        <f t="shared" si="52"/>
        <v>0.29322033898305083</v>
      </c>
      <c r="EX33" s="70">
        <v>30</v>
      </c>
      <c r="EY33" s="70">
        <v>30</v>
      </c>
      <c r="EZ33" s="71">
        <v>93.33</v>
      </c>
      <c r="FA33" s="41">
        <f t="shared" si="53"/>
        <v>0.32324455205811137</v>
      </c>
      <c r="FB33" s="41">
        <f t="shared" si="54"/>
        <v>0.34285714285714286</v>
      </c>
      <c r="FC33" s="41">
        <f t="shared" si="55"/>
        <v>0.35351089588377727</v>
      </c>
      <c r="FD33" s="41">
        <f t="shared" si="56"/>
        <v>0.36585956416464893</v>
      </c>
      <c r="FE33" s="41">
        <f t="shared" si="57"/>
        <v>0.36585956416464893</v>
      </c>
      <c r="FF33" s="44">
        <v>1677</v>
      </c>
      <c r="FG33" s="44">
        <v>1784</v>
      </c>
      <c r="FH33" s="44">
        <v>2268</v>
      </c>
      <c r="FI33" s="44">
        <v>2624</v>
      </c>
      <c r="FJ33" s="44">
        <v>2906</v>
      </c>
      <c r="FK33" s="44">
        <v>3255</v>
      </c>
      <c r="FL33" s="44">
        <v>3255</v>
      </c>
      <c r="FM33" s="44">
        <v>3255</v>
      </c>
      <c r="FN33" s="44">
        <v>3276</v>
      </c>
      <c r="FO33" s="44">
        <v>3276</v>
      </c>
      <c r="FP33" s="44">
        <v>3272</v>
      </c>
      <c r="FQ33" s="44">
        <v>3273</v>
      </c>
      <c r="FR33" s="45">
        <v>3271</v>
      </c>
      <c r="FS33" s="44">
        <v>3297</v>
      </c>
      <c r="FT33" s="33">
        <f t="shared" si="58"/>
        <v>0.38807360819939435</v>
      </c>
      <c r="FU33" s="46">
        <v>5600</v>
      </c>
      <c r="FV33" s="72">
        <v>401</v>
      </c>
      <c r="FW33" s="33">
        <f t="shared" si="59"/>
        <v>0.39063591893780575</v>
      </c>
      <c r="FX33" s="33">
        <f t="shared" si="60"/>
        <v>0.41556021430235268</v>
      </c>
      <c r="FY33" s="33">
        <f t="shared" si="61"/>
        <v>0.52830188679245282</v>
      </c>
      <c r="FZ33" s="33">
        <f t="shared" si="62"/>
        <v>0.61122757978103892</v>
      </c>
      <c r="GA33" s="33">
        <f t="shared" si="63"/>
        <v>0.67691590962031212</v>
      </c>
      <c r="GB33" s="33">
        <f t="shared" si="64"/>
        <v>0.75821104122990912</v>
      </c>
      <c r="GC33" s="33">
        <f t="shared" si="65"/>
        <v>0.75821104122990912</v>
      </c>
      <c r="GD33" s="33">
        <f t="shared" si="66"/>
        <v>0.75821104122990912</v>
      </c>
      <c r="GE33" s="33">
        <f t="shared" si="67"/>
        <v>0.76310272536687629</v>
      </c>
      <c r="GF33" s="33">
        <f t="shared" si="68"/>
        <v>0.76310272536687629</v>
      </c>
      <c r="GG33" s="33">
        <f t="shared" si="69"/>
        <v>0.76217097600745398</v>
      </c>
      <c r="GH33" s="33">
        <f t="shared" si="95"/>
        <v>0.76240391334730961</v>
      </c>
      <c r="GI33" s="33">
        <f t="shared" si="89"/>
        <v>0.76193803866759846</v>
      </c>
      <c r="GJ33" s="33">
        <f t="shared" si="90"/>
        <v>0.76799440950384346</v>
      </c>
      <c r="GK33" s="47">
        <f t="shared" si="91"/>
        <v>-1.327742837176793E-2</v>
      </c>
      <c r="GL33" s="47">
        <f t="shared" si="91"/>
        <v>-7.4539948753785668E-3</v>
      </c>
      <c r="GM33" s="73">
        <v>9</v>
      </c>
      <c r="GN33" s="73">
        <v>9</v>
      </c>
      <c r="GO33" s="73">
        <v>9</v>
      </c>
      <c r="GP33" s="73">
        <v>9</v>
      </c>
      <c r="GQ33" s="73">
        <v>9</v>
      </c>
      <c r="GR33" s="73">
        <v>9</v>
      </c>
      <c r="GS33" s="73">
        <v>10</v>
      </c>
      <c r="GT33" s="73">
        <v>10</v>
      </c>
      <c r="GU33" s="73">
        <v>10</v>
      </c>
      <c r="GV33" s="73">
        <v>10</v>
      </c>
      <c r="GW33" s="73">
        <v>10</v>
      </c>
      <c r="GX33" s="73">
        <v>10</v>
      </c>
      <c r="GY33" s="73">
        <v>10</v>
      </c>
      <c r="GZ33" s="49">
        <f>GW33/$HR$1</f>
        <v>1</v>
      </c>
      <c r="HA33" s="49">
        <f t="shared" ref="HA33:HA34" si="115">GY33/$HR$1</f>
        <v>1</v>
      </c>
      <c r="HB33" s="56">
        <f>BJ33/(FV33/100)</f>
        <v>100</v>
      </c>
      <c r="HC33" s="50">
        <f>FV33/(AF33/100)</f>
        <v>9.7094430992736083</v>
      </c>
      <c r="HD33" s="51">
        <f>BJ33/(AF33/100)</f>
        <v>9.7094430992736083</v>
      </c>
      <c r="HE33" s="52">
        <f>FU33*FV33</f>
        <v>2245600</v>
      </c>
      <c r="HF33" s="52">
        <f>FU33*BJ33</f>
        <v>2245600</v>
      </c>
      <c r="HG33" s="53">
        <v>1867675.48</v>
      </c>
      <c r="HH33" s="53">
        <v>2207591.6800000002</v>
      </c>
      <c r="HI33" s="53">
        <f>HF33-HG33</f>
        <v>377924.52</v>
      </c>
      <c r="HJ33" s="52">
        <v>38008.32</v>
      </c>
      <c r="HK33" s="53">
        <f>HE33-HG33</f>
        <v>377924.52</v>
      </c>
      <c r="HL33" s="53">
        <v>510</v>
      </c>
      <c r="HM33" s="53">
        <v>401</v>
      </c>
      <c r="HN33" s="54">
        <f t="shared" si="73"/>
        <v>51.355932203389834</v>
      </c>
      <c r="HO33" s="54">
        <f t="shared" si="74"/>
        <v>49.929378531073453</v>
      </c>
      <c r="HP33" s="48">
        <f t="shared" si="75"/>
        <v>7.4334140435835359</v>
      </c>
    </row>
    <row r="34" spans="1:224" x14ac:dyDescent="0.25">
      <c r="A34" s="23" t="s">
        <v>248</v>
      </c>
      <c r="B34" s="24">
        <v>2</v>
      </c>
      <c r="C34" s="24">
        <v>32</v>
      </c>
      <c r="D34" s="24">
        <f t="shared" si="0"/>
        <v>1452</v>
      </c>
      <c r="E34" s="24">
        <v>32</v>
      </c>
      <c r="F34" s="24">
        <v>0</v>
      </c>
      <c r="G34" s="24">
        <v>45</v>
      </c>
      <c r="H34" s="24">
        <v>81</v>
      </c>
      <c r="I34" s="24">
        <v>704</v>
      </c>
      <c r="J34" s="24">
        <v>407</v>
      </c>
      <c r="K34" s="24">
        <v>0</v>
      </c>
      <c r="L34" s="24">
        <v>153</v>
      </c>
      <c r="M34" s="24">
        <v>30</v>
      </c>
      <c r="N34" s="24">
        <v>32</v>
      </c>
      <c r="O34" s="24">
        <v>34</v>
      </c>
      <c r="P34" s="24">
        <v>33</v>
      </c>
      <c r="Q34" s="24">
        <v>34</v>
      </c>
      <c r="R34" s="24">
        <f t="shared" si="1"/>
        <v>1</v>
      </c>
      <c r="S34" s="25">
        <v>8957</v>
      </c>
      <c r="T34" s="26">
        <v>2201</v>
      </c>
      <c r="U34" s="26">
        <v>2209</v>
      </c>
      <c r="V34" s="26">
        <v>2209</v>
      </c>
      <c r="W34" s="26">
        <f t="shared" si="2"/>
        <v>8</v>
      </c>
      <c r="X34" s="26">
        <v>2213</v>
      </c>
      <c r="Y34" s="25">
        <v>9254</v>
      </c>
      <c r="Z34" s="26">
        <v>2572</v>
      </c>
      <c r="AA34" s="26">
        <v>3842</v>
      </c>
      <c r="AB34" s="26">
        <v>4015</v>
      </c>
      <c r="AC34" s="26">
        <f t="shared" si="3"/>
        <v>173</v>
      </c>
      <c r="AD34" s="27">
        <f t="shared" si="4"/>
        <v>4.5028630921395107</v>
      </c>
      <c r="AE34" s="28">
        <v>2122</v>
      </c>
      <c r="AF34" s="29">
        <f>[1]Лист1!B34</f>
        <v>8754</v>
      </c>
      <c r="AG34" s="56">
        <v>6566</v>
      </c>
      <c r="AH34" s="29">
        <v>9336</v>
      </c>
      <c r="AI34" s="30">
        <v>5874</v>
      </c>
      <c r="AJ34" s="30">
        <v>5913</v>
      </c>
      <c r="AK34" s="31">
        <f t="shared" si="5"/>
        <v>66.015406944289381</v>
      </c>
      <c r="AL34" s="31">
        <f t="shared" si="6"/>
        <v>63.896693321806779</v>
      </c>
      <c r="AM34" s="32">
        <v>5966</v>
      </c>
      <c r="AN34" s="32">
        <v>5983</v>
      </c>
      <c r="AO34" s="32">
        <v>6020</v>
      </c>
      <c r="AP34" s="32">
        <v>6105</v>
      </c>
      <c r="AQ34" s="32">
        <v>6160</v>
      </c>
      <c r="AR34" s="32">
        <v>6230</v>
      </c>
      <c r="AS34" s="32">
        <v>6422</v>
      </c>
      <c r="AT34" s="32">
        <v>6437</v>
      </c>
      <c r="AU34" s="32">
        <v>6443</v>
      </c>
      <c r="AV34" s="32">
        <v>6343</v>
      </c>
      <c r="AW34" s="32">
        <v>6429</v>
      </c>
      <c r="AX34" s="32">
        <v>6559</v>
      </c>
      <c r="AY34" s="32">
        <v>6612</v>
      </c>
      <c r="AZ34" s="32">
        <v>6641</v>
      </c>
      <c r="BA34" s="32">
        <v>6661</v>
      </c>
      <c r="BB34" s="32">
        <v>6671</v>
      </c>
      <c r="BC34" s="32">
        <v>6733</v>
      </c>
      <c r="BD34" s="32">
        <v>6750</v>
      </c>
      <c r="BE34" s="32">
        <v>6756</v>
      </c>
      <c r="BF34" s="32">
        <v>6861</v>
      </c>
      <c r="BG34" s="33">
        <f t="shared" si="7"/>
        <v>0.68787489288774639</v>
      </c>
      <c r="BH34" s="34"/>
      <c r="BI34" s="34">
        <v>44</v>
      </c>
      <c r="BJ34" s="34">
        <v>45</v>
      </c>
      <c r="BK34" s="33">
        <f t="shared" si="8"/>
        <v>0.68948157669237364</v>
      </c>
      <c r="BL34" s="33">
        <f t="shared" si="9"/>
        <v>0.69012425021422452</v>
      </c>
      <c r="BM34" s="33">
        <f t="shared" si="10"/>
        <v>0.67941302485004285</v>
      </c>
      <c r="BN34" s="33">
        <f t="shared" si="11"/>
        <v>0.68862467866323906</v>
      </c>
      <c r="BO34" s="33">
        <f t="shared" si="12"/>
        <v>0.70254927163667524</v>
      </c>
      <c r="BP34" s="33">
        <f t="shared" si="13"/>
        <v>0.70822622107969146</v>
      </c>
      <c r="BQ34" s="33">
        <f t="shared" si="14"/>
        <v>0.71133247643530417</v>
      </c>
      <c r="BR34" s="33">
        <f t="shared" si="15"/>
        <v>0.71347472150814051</v>
      </c>
      <c r="BS34" s="33">
        <f t="shared" si="16"/>
        <v>0.71454584404455868</v>
      </c>
      <c r="BT34" s="33">
        <f t="shared" si="76"/>
        <v>0.72118680377035138</v>
      </c>
      <c r="BU34" s="33">
        <f t="shared" si="77"/>
        <v>0.72300771208226222</v>
      </c>
      <c r="BV34" s="33">
        <f t="shared" si="78"/>
        <v>0.7236503856041131</v>
      </c>
      <c r="BW34" s="33">
        <f t="shared" si="79"/>
        <v>0.73489717223650386</v>
      </c>
      <c r="BX34" s="35">
        <v>15100</v>
      </c>
      <c r="BY34" s="35">
        <v>160</v>
      </c>
      <c r="BZ34" s="36"/>
      <c r="CA34" s="36"/>
      <c r="CB34" s="36"/>
      <c r="CC34" s="36">
        <v>113</v>
      </c>
      <c r="CD34" s="36">
        <v>160</v>
      </c>
      <c r="CE34" s="36">
        <v>160</v>
      </c>
      <c r="CF34" s="36">
        <v>160</v>
      </c>
      <c r="CG34" s="36">
        <v>160</v>
      </c>
      <c r="CH34" s="36">
        <v>160</v>
      </c>
      <c r="CI34" s="36">
        <v>160</v>
      </c>
      <c r="CJ34" s="36">
        <v>160</v>
      </c>
      <c r="CK34" s="36">
        <v>160</v>
      </c>
      <c r="CL34" s="36">
        <v>160</v>
      </c>
      <c r="CM34" s="36">
        <v>160</v>
      </c>
      <c r="CN34" s="33">
        <f>BZ34/AH34</f>
        <v>0</v>
      </c>
      <c r="CO34" s="37">
        <v>2483</v>
      </c>
      <c r="CP34" s="37">
        <v>2525</v>
      </c>
      <c r="CQ34" s="37">
        <v>2553</v>
      </c>
      <c r="CR34" s="37">
        <v>2568</v>
      </c>
      <c r="CS34" s="37">
        <v>2575</v>
      </c>
      <c r="CT34" s="37">
        <v>2587</v>
      </c>
      <c r="CU34" s="37">
        <v>2644</v>
      </c>
      <c r="CV34" s="37">
        <v>2652</v>
      </c>
      <c r="CW34" s="37">
        <v>2661</v>
      </c>
      <c r="CX34" s="33">
        <f>CA34/AH34</f>
        <v>0</v>
      </c>
      <c r="CY34" s="33">
        <f>CB34/AH34</f>
        <v>0</v>
      </c>
      <c r="CZ34" s="33">
        <f>CC34/AH34</f>
        <v>1.2103684661525279E-2</v>
      </c>
      <c r="DA34" s="33">
        <f>CD34/AH34</f>
        <v>1.713796058269066E-2</v>
      </c>
      <c r="DB34" s="33">
        <f>CE34/AH34</f>
        <v>1.713796058269066E-2</v>
      </c>
      <c r="DC34" s="33">
        <f>CF34/AH34</f>
        <v>1.713796058269066E-2</v>
      </c>
      <c r="DD34" s="33">
        <f>CG34/AH34</f>
        <v>1.713796058269066E-2</v>
      </c>
      <c r="DE34" s="33">
        <f>CH34/AH34</f>
        <v>1.713796058269066E-2</v>
      </c>
      <c r="DF34" s="33">
        <f>CI34/AH34</f>
        <v>1.713796058269066E-2</v>
      </c>
      <c r="DG34" s="33">
        <f>CJ34/AH34</f>
        <v>1.713796058269066E-2</v>
      </c>
      <c r="DH34" s="33">
        <f t="shared" si="97"/>
        <v>1.713796058269066E-2</v>
      </c>
      <c r="DI34" s="33">
        <f t="shared" si="81"/>
        <v>1.713796058269066E-2</v>
      </c>
      <c r="DJ34" s="33">
        <f t="shared" si="82"/>
        <v>1.713796058269066E-2</v>
      </c>
      <c r="DK34" s="38">
        <f t="shared" si="28"/>
        <v>6422</v>
      </c>
      <c r="DL34" s="38">
        <f t="shared" si="28"/>
        <v>6437</v>
      </c>
      <c r="DM34" s="38">
        <f t="shared" si="28"/>
        <v>6443</v>
      </c>
      <c r="DN34" s="38">
        <f t="shared" si="28"/>
        <v>6456</v>
      </c>
      <c r="DO34" s="38">
        <f t="shared" si="29"/>
        <v>6589</v>
      </c>
      <c r="DP34" s="38">
        <f t="shared" si="30"/>
        <v>6719</v>
      </c>
      <c r="DQ34" s="38">
        <f t="shared" si="30"/>
        <v>6772</v>
      </c>
      <c r="DR34" s="38">
        <f t="shared" si="31"/>
        <v>6801</v>
      </c>
      <c r="DS34" s="38">
        <f t="shared" si="32"/>
        <v>6821</v>
      </c>
      <c r="DT34" s="38">
        <f t="shared" si="83"/>
        <v>6831</v>
      </c>
      <c r="DU34" s="38">
        <f t="shared" si="83"/>
        <v>6893</v>
      </c>
      <c r="DV34" s="38">
        <f t="shared" si="84"/>
        <v>6910</v>
      </c>
      <c r="DW34" s="38">
        <f t="shared" si="84"/>
        <v>6916</v>
      </c>
      <c r="DX34" s="38">
        <f t="shared" si="84"/>
        <v>7021</v>
      </c>
      <c r="DY34" s="39">
        <f t="shared" si="33"/>
        <v>0.68787489288774639</v>
      </c>
      <c r="DZ34" s="39">
        <f t="shared" si="34"/>
        <v>0.68948157669237364</v>
      </c>
      <c r="EA34" s="39">
        <f t="shared" si="35"/>
        <v>0.69012425021422452</v>
      </c>
      <c r="EB34" s="39">
        <f t="shared" si="36"/>
        <v>0.69151670951156807</v>
      </c>
      <c r="EC34" s="39">
        <f t="shared" si="37"/>
        <v>0.70576263924592975</v>
      </c>
      <c r="ED34" s="39">
        <f t="shared" si="38"/>
        <v>0.71968723221936592</v>
      </c>
      <c r="EE34" s="39">
        <f t="shared" si="39"/>
        <v>0.72536418166238215</v>
      </c>
      <c r="EF34" s="39">
        <f t="shared" si="40"/>
        <v>0.72847043701799485</v>
      </c>
      <c r="EG34" s="39">
        <f t="shared" si="41"/>
        <v>0.73061268209083119</v>
      </c>
      <c r="EH34" s="39">
        <f t="shared" si="42"/>
        <v>0.73168380462724936</v>
      </c>
      <c r="EI34" s="39">
        <f t="shared" si="85"/>
        <v>0.73832476435304195</v>
      </c>
      <c r="EJ34" s="39">
        <f t="shared" si="86"/>
        <v>0.7401456726649529</v>
      </c>
      <c r="EK34" s="39">
        <f t="shared" si="87"/>
        <v>0.74078834618680378</v>
      </c>
      <c r="EL34" s="39">
        <f t="shared" si="88"/>
        <v>0.75203513281919454</v>
      </c>
      <c r="EM34" s="40">
        <v>2876</v>
      </c>
      <c r="EN34" s="41">
        <f t="shared" si="43"/>
        <v>0.67100753941055513</v>
      </c>
      <c r="EO34" s="41">
        <f t="shared" si="44"/>
        <v>0.68048891935115374</v>
      </c>
      <c r="EP34" s="41">
        <f t="shared" si="45"/>
        <v>0.68665752798720581</v>
      </c>
      <c r="EQ34" s="41">
        <f t="shared" si="46"/>
        <v>0.68859949737262971</v>
      </c>
      <c r="ER34" s="41">
        <f t="shared" si="47"/>
        <v>0.69282613662325798</v>
      </c>
      <c r="ES34" s="41">
        <f t="shared" si="48"/>
        <v>0.70253598355037694</v>
      </c>
      <c r="ET34" s="41">
        <f t="shared" si="49"/>
        <v>0.70367831848297924</v>
      </c>
      <c r="EU34" s="33">
        <f t="shared" si="50"/>
        <v>0.66730934018851762</v>
      </c>
      <c r="EV34" s="41">
        <f t="shared" si="51"/>
        <v>0.28364176376513595</v>
      </c>
      <c r="EW34" s="41">
        <f t="shared" si="52"/>
        <v>0.28843957048206537</v>
      </c>
      <c r="EX34" s="57">
        <v>88</v>
      </c>
      <c r="EY34" s="57">
        <v>51</v>
      </c>
      <c r="EZ34" s="58">
        <v>46.67</v>
      </c>
      <c r="FA34" s="41">
        <f t="shared" si="53"/>
        <v>0.29335161069225496</v>
      </c>
      <c r="FB34" s="41">
        <f t="shared" si="54"/>
        <v>0.29415124514507651</v>
      </c>
      <c r="FC34" s="41">
        <f t="shared" si="55"/>
        <v>0.29552204706419921</v>
      </c>
      <c r="FD34" s="41">
        <f t="shared" si="56"/>
        <v>0.30203335618003196</v>
      </c>
      <c r="FE34" s="41">
        <f t="shared" si="57"/>
        <v>0.3029472241261138</v>
      </c>
      <c r="FF34" s="44">
        <v>2883</v>
      </c>
      <c r="FG34" s="44">
        <v>2911</v>
      </c>
      <c r="FH34" s="44">
        <v>2951</v>
      </c>
      <c r="FI34" s="44">
        <v>3398</v>
      </c>
      <c r="FJ34" s="44">
        <v>3930</v>
      </c>
      <c r="FK34" s="44">
        <v>4421</v>
      </c>
      <c r="FL34" s="44">
        <v>4444</v>
      </c>
      <c r="FM34" s="44">
        <v>4525</v>
      </c>
      <c r="FN34" s="44">
        <v>4526</v>
      </c>
      <c r="FO34" s="44">
        <v>4605</v>
      </c>
      <c r="FP34" s="44">
        <v>4613</v>
      </c>
      <c r="FQ34" s="44">
        <v>4621</v>
      </c>
      <c r="FR34" s="45">
        <v>4638</v>
      </c>
      <c r="FS34" s="44">
        <v>5116</v>
      </c>
      <c r="FT34" s="33">
        <f t="shared" si="58"/>
        <v>0.30805484147386458</v>
      </c>
      <c r="FU34" s="46">
        <v>5900</v>
      </c>
      <c r="FV34" s="82">
        <v>45</v>
      </c>
      <c r="FW34" s="33">
        <f t="shared" si="59"/>
        <v>0.30880462724935731</v>
      </c>
      <c r="FX34" s="33">
        <f t="shared" si="60"/>
        <v>0.31180377035132817</v>
      </c>
      <c r="FY34" s="33">
        <f t="shared" si="61"/>
        <v>0.31608826049700084</v>
      </c>
      <c r="FZ34" s="33">
        <f t="shared" si="62"/>
        <v>0.36396743787489289</v>
      </c>
      <c r="GA34" s="33">
        <f t="shared" si="63"/>
        <v>0.42095115681233936</v>
      </c>
      <c r="GB34" s="33">
        <f t="shared" si="64"/>
        <v>0.47354327335047131</v>
      </c>
      <c r="GC34" s="33">
        <f t="shared" si="65"/>
        <v>0.47600685518423308</v>
      </c>
      <c r="GD34" s="33">
        <f t="shared" si="66"/>
        <v>0.48468294772922021</v>
      </c>
      <c r="GE34" s="33">
        <f t="shared" si="67"/>
        <v>0.48479005998286206</v>
      </c>
      <c r="GF34" s="33">
        <f t="shared" si="68"/>
        <v>0.49325192802056556</v>
      </c>
      <c r="GG34" s="33">
        <f t="shared" si="69"/>
        <v>0.49410882604970008</v>
      </c>
      <c r="GH34" s="33">
        <f t="shared" si="95"/>
        <v>0.4949657240788346</v>
      </c>
      <c r="GI34" s="33">
        <f t="shared" si="89"/>
        <v>0.4967866323907455</v>
      </c>
      <c r="GJ34" s="33">
        <f t="shared" si="90"/>
        <v>0.54798628963153384</v>
      </c>
      <c r="GK34" s="47">
        <f t="shared" si="91"/>
        <v>-0.24400171379605828</v>
      </c>
      <c r="GL34" s="47">
        <f t="shared" si="91"/>
        <v>-0.2040488431876607</v>
      </c>
      <c r="GM34" s="83">
        <v>5</v>
      </c>
      <c r="GN34" s="83">
        <v>5</v>
      </c>
      <c r="GO34" s="83">
        <v>6</v>
      </c>
      <c r="GP34" s="83">
        <v>8</v>
      </c>
      <c r="GQ34" s="83">
        <v>9</v>
      </c>
      <c r="GR34" s="83">
        <v>10</v>
      </c>
      <c r="GS34" s="83">
        <v>10</v>
      </c>
      <c r="GT34" s="83">
        <v>10</v>
      </c>
      <c r="GU34" s="83">
        <v>10</v>
      </c>
      <c r="GV34" s="83">
        <v>10</v>
      </c>
      <c r="GW34" s="83">
        <v>10</v>
      </c>
      <c r="GX34" s="83">
        <v>10</v>
      </c>
      <c r="GY34" s="83">
        <v>10</v>
      </c>
      <c r="GZ34" s="49">
        <f>GW34/$HR$1</f>
        <v>1</v>
      </c>
      <c r="HA34" s="49">
        <f t="shared" si="115"/>
        <v>1</v>
      </c>
      <c r="HB34" s="56">
        <f>BJ34/(FV34/100)</f>
        <v>100</v>
      </c>
      <c r="HC34" s="50">
        <f>FV34/(AF34/100)</f>
        <v>0.51405071967100746</v>
      </c>
      <c r="HD34" s="51">
        <f>BJ34/(AF34/100)</f>
        <v>0.51405071967100746</v>
      </c>
      <c r="HE34" s="52">
        <f>FU34*FV34</f>
        <v>265500</v>
      </c>
      <c r="HF34" s="52">
        <f>FU34*BJ34</f>
        <v>265500</v>
      </c>
      <c r="HG34" s="53">
        <v>140470.20000000001</v>
      </c>
      <c r="HH34" s="53"/>
      <c r="HI34" s="53">
        <f>HF34-HG34</f>
        <v>125029.79999999999</v>
      </c>
      <c r="HJ34" s="52">
        <v>167.4</v>
      </c>
      <c r="HK34" s="53">
        <f>HE34-HG34</f>
        <v>125029.79999999999</v>
      </c>
      <c r="HL34" s="53">
        <v>45</v>
      </c>
      <c r="HM34" s="53">
        <v>45</v>
      </c>
      <c r="HN34" s="54">
        <f t="shared" si="73"/>
        <v>44.825276320196501</v>
      </c>
      <c r="HO34" s="54">
        <f t="shared" si="74"/>
        <v>43.38664361357251</v>
      </c>
      <c r="HP34" s="48">
        <f t="shared" si="75"/>
        <v>0.50262737034498506</v>
      </c>
    </row>
    <row r="35" spans="1:224" x14ac:dyDescent="0.25">
      <c r="A35" s="23" t="s">
        <v>249</v>
      </c>
      <c r="B35" s="24">
        <v>2</v>
      </c>
      <c r="C35" s="24">
        <v>8</v>
      </c>
      <c r="D35" s="24">
        <f t="shared" si="0"/>
        <v>917</v>
      </c>
      <c r="E35" s="24">
        <v>52</v>
      </c>
      <c r="F35" s="24">
        <v>0</v>
      </c>
      <c r="G35" s="24">
        <v>48</v>
      </c>
      <c r="H35" s="24">
        <v>61</v>
      </c>
      <c r="I35" s="24">
        <v>482</v>
      </c>
      <c r="J35" s="24">
        <v>229</v>
      </c>
      <c r="K35" s="24">
        <v>0</v>
      </c>
      <c r="L35" s="24">
        <v>45</v>
      </c>
      <c r="M35" s="24">
        <v>0</v>
      </c>
      <c r="N35" s="24">
        <v>8</v>
      </c>
      <c r="O35" s="24">
        <v>8</v>
      </c>
      <c r="P35" s="24">
        <v>8</v>
      </c>
      <c r="Q35" s="24">
        <v>8</v>
      </c>
      <c r="R35" s="24">
        <f t="shared" si="1"/>
        <v>0</v>
      </c>
      <c r="S35" s="25">
        <v>2637</v>
      </c>
      <c r="T35" s="26">
        <v>9</v>
      </c>
      <c r="U35" s="26">
        <v>10</v>
      </c>
      <c r="V35" s="26">
        <v>563</v>
      </c>
      <c r="W35" s="26">
        <f t="shared" si="2"/>
        <v>1</v>
      </c>
      <c r="X35" s="26">
        <v>1143</v>
      </c>
      <c r="Y35" s="25">
        <v>2673</v>
      </c>
      <c r="Z35" s="26">
        <v>1917</v>
      </c>
      <c r="AA35" s="26">
        <v>2004</v>
      </c>
      <c r="AB35" s="26">
        <v>2006</v>
      </c>
      <c r="AC35" s="26">
        <f t="shared" si="3"/>
        <v>2</v>
      </c>
      <c r="AD35" s="27">
        <f t="shared" si="4"/>
        <v>9.9800399201596807E-2</v>
      </c>
      <c r="AE35" s="28"/>
      <c r="AF35" s="29">
        <f>[1]Лист1!B35</f>
        <v>2673</v>
      </c>
      <c r="AG35" s="29">
        <v>1801</v>
      </c>
      <c r="AH35" s="29">
        <v>2729</v>
      </c>
      <c r="AI35" s="30">
        <v>1945</v>
      </c>
      <c r="AJ35" s="30">
        <v>1918</v>
      </c>
      <c r="AK35" s="31">
        <f t="shared" si="5"/>
        <v>72.734167614713684</v>
      </c>
      <c r="AL35" s="31">
        <f t="shared" si="6"/>
        <v>71.754582865693976</v>
      </c>
      <c r="AM35" s="32">
        <v>1926</v>
      </c>
      <c r="AN35" s="32">
        <v>1926</v>
      </c>
      <c r="AO35" s="32">
        <v>1953</v>
      </c>
      <c r="AP35" s="32">
        <v>1988</v>
      </c>
      <c r="AQ35" s="32">
        <v>1988</v>
      </c>
      <c r="AR35" s="32">
        <v>1988</v>
      </c>
      <c r="AS35" s="32">
        <v>1992</v>
      </c>
      <c r="AT35" s="32">
        <v>1992</v>
      </c>
      <c r="AU35" s="32">
        <v>2004</v>
      </c>
      <c r="AV35" s="32">
        <v>2007</v>
      </c>
      <c r="AW35" s="32">
        <v>2007</v>
      </c>
      <c r="AX35" s="32">
        <v>2007</v>
      </c>
      <c r="AY35" s="32">
        <v>2094</v>
      </c>
      <c r="AZ35" s="32">
        <v>2094</v>
      </c>
      <c r="BA35" s="32">
        <v>2093</v>
      </c>
      <c r="BB35" s="32">
        <v>2107</v>
      </c>
      <c r="BC35" s="32">
        <v>2107</v>
      </c>
      <c r="BD35" s="32">
        <v>2112</v>
      </c>
      <c r="BE35" s="32">
        <v>2103</v>
      </c>
      <c r="BF35" s="32">
        <v>2135</v>
      </c>
      <c r="BG35" s="33">
        <f t="shared" si="7"/>
        <v>0.72993770611945763</v>
      </c>
      <c r="BH35" s="34"/>
      <c r="BI35" s="34"/>
      <c r="BJ35" s="34"/>
      <c r="BK35" s="33">
        <f t="shared" si="8"/>
        <v>0.72993770611945763</v>
      </c>
      <c r="BL35" s="33">
        <f t="shared" si="9"/>
        <v>0.73433492121656285</v>
      </c>
      <c r="BM35" s="33">
        <f t="shared" si="10"/>
        <v>0.7354342249908391</v>
      </c>
      <c r="BN35" s="33">
        <f t="shared" si="11"/>
        <v>0.7354342249908391</v>
      </c>
      <c r="BO35" s="33">
        <f t="shared" si="12"/>
        <v>0.7354342249908391</v>
      </c>
      <c r="BP35" s="33">
        <f t="shared" si="13"/>
        <v>0.76731403444485158</v>
      </c>
      <c r="BQ35" s="33">
        <f t="shared" si="14"/>
        <v>0.76731403444485158</v>
      </c>
      <c r="BR35" s="33">
        <f t="shared" si="15"/>
        <v>0.7669475998534262</v>
      </c>
      <c r="BS35" s="33">
        <f t="shared" si="16"/>
        <v>0.77207768413338218</v>
      </c>
      <c r="BT35" s="33">
        <f t="shared" si="76"/>
        <v>0.77207768413338218</v>
      </c>
      <c r="BU35" s="33">
        <f t="shared" si="77"/>
        <v>0.7739098570905093</v>
      </c>
      <c r="BV35" s="33">
        <f t="shared" si="78"/>
        <v>0.77061194576768044</v>
      </c>
      <c r="BW35" s="33">
        <f t="shared" si="79"/>
        <v>0.78233785269329426</v>
      </c>
      <c r="BX35" s="67">
        <v>9810</v>
      </c>
      <c r="BY35" s="67">
        <v>27</v>
      </c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3"/>
      <c r="CO35" s="37"/>
      <c r="CP35" s="37"/>
      <c r="CQ35" s="37"/>
      <c r="CR35" s="37"/>
      <c r="CS35" s="37"/>
      <c r="CT35" s="37"/>
      <c r="CU35" s="37"/>
      <c r="CV35" s="37"/>
      <c r="CW35" s="37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8">
        <f t="shared" si="28"/>
        <v>1992</v>
      </c>
      <c r="DL35" s="38">
        <f t="shared" si="28"/>
        <v>1992</v>
      </c>
      <c r="DM35" s="38">
        <f t="shared" si="28"/>
        <v>2004</v>
      </c>
      <c r="DN35" s="38">
        <f t="shared" si="28"/>
        <v>2007</v>
      </c>
      <c r="DO35" s="38">
        <f t="shared" si="29"/>
        <v>2007</v>
      </c>
      <c r="DP35" s="38">
        <f t="shared" si="30"/>
        <v>2007</v>
      </c>
      <c r="DQ35" s="38">
        <f t="shared" si="30"/>
        <v>2094</v>
      </c>
      <c r="DR35" s="38">
        <f t="shared" si="31"/>
        <v>2094</v>
      </c>
      <c r="DS35" s="38">
        <f t="shared" si="32"/>
        <v>2093</v>
      </c>
      <c r="DT35" s="38">
        <f t="shared" si="83"/>
        <v>2107</v>
      </c>
      <c r="DU35" s="38">
        <f t="shared" si="83"/>
        <v>2107</v>
      </c>
      <c r="DV35" s="38">
        <f t="shared" si="84"/>
        <v>2112</v>
      </c>
      <c r="DW35" s="38">
        <f t="shared" si="84"/>
        <v>2103</v>
      </c>
      <c r="DX35" s="38">
        <f t="shared" si="84"/>
        <v>2135</v>
      </c>
      <c r="DY35" s="39">
        <f t="shared" si="33"/>
        <v>0.72993770611945763</v>
      </c>
      <c r="DZ35" s="39">
        <f t="shared" si="34"/>
        <v>0.72993770611945763</v>
      </c>
      <c r="EA35" s="39">
        <f t="shared" si="35"/>
        <v>0.73433492121656285</v>
      </c>
      <c r="EB35" s="39">
        <f t="shared" si="36"/>
        <v>0.7354342249908391</v>
      </c>
      <c r="EC35" s="39">
        <f t="shared" si="37"/>
        <v>0.7354342249908391</v>
      </c>
      <c r="ED35" s="39">
        <f t="shared" si="38"/>
        <v>0.7354342249908391</v>
      </c>
      <c r="EE35" s="39">
        <f t="shared" si="39"/>
        <v>0.76731403444485158</v>
      </c>
      <c r="EF35" s="39">
        <f t="shared" si="40"/>
        <v>0.76731403444485158</v>
      </c>
      <c r="EG35" s="39">
        <f t="shared" si="41"/>
        <v>0.7669475998534262</v>
      </c>
      <c r="EH35" s="39">
        <f t="shared" si="42"/>
        <v>0.77207768413338218</v>
      </c>
      <c r="EI35" s="39">
        <f t="shared" si="85"/>
        <v>0.77207768413338218</v>
      </c>
      <c r="EJ35" s="39">
        <f t="shared" si="86"/>
        <v>0.7739098570905093</v>
      </c>
      <c r="EK35" s="39">
        <f t="shared" si="87"/>
        <v>0.77061194576768044</v>
      </c>
      <c r="EL35" s="39">
        <f t="shared" si="88"/>
        <v>0.78233785269329426</v>
      </c>
      <c r="EM35" s="40">
        <v>828</v>
      </c>
      <c r="EN35" s="41">
        <f t="shared" si="43"/>
        <v>0.72764683875794989</v>
      </c>
      <c r="EO35" s="41">
        <f t="shared" si="44"/>
        <v>0.71754582865693972</v>
      </c>
      <c r="EP35" s="41">
        <f t="shared" si="45"/>
        <v>0.72053872053872059</v>
      </c>
      <c r="EQ35" s="41">
        <f t="shared" si="46"/>
        <v>0.72053872053872059</v>
      </c>
      <c r="ER35" s="41">
        <f t="shared" si="47"/>
        <v>0.73063973063973064</v>
      </c>
      <c r="ES35" s="41">
        <f t="shared" si="48"/>
        <v>0.74373363262252146</v>
      </c>
      <c r="ET35" s="41">
        <f t="shared" si="49"/>
        <v>0.74373363262252146</v>
      </c>
      <c r="EU35" s="33">
        <f t="shared" si="50"/>
        <v>0.728471967753756</v>
      </c>
      <c r="EV35" s="41">
        <f t="shared" si="51"/>
        <v>0</v>
      </c>
      <c r="EW35" s="41">
        <f t="shared" si="52"/>
        <v>0</v>
      </c>
      <c r="EX35" s="42"/>
      <c r="EY35" s="42"/>
      <c r="EZ35" s="43"/>
      <c r="FA35" s="41">
        <f t="shared" si="53"/>
        <v>0</v>
      </c>
      <c r="FB35" s="41">
        <f t="shared" si="54"/>
        <v>0</v>
      </c>
      <c r="FC35" s="41">
        <f t="shared" si="55"/>
        <v>0</v>
      </c>
      <c r="FD35" s="41">
        <f t="shared" si="56"/>
        <v>0</v>
      </c>
      <c r="FE35" s="41">
        <f t="shared" si="57"/>
        <v>0</v>
      </c>
      <c r="FF35" s="44">
        <v>829</v>
      </c>
      <c r="FG35" s="44">
        <v>816</v>
      </c>
      <c r="FH35" s="44">
        <v>816</v>
      </c>
      <c r="FI35" s="44">
        <v>816</v>
      </c>
      <c r="FJ35" s="44">
        <v>816</v>
      </c>
      <c r="FK35" s="44">
        <v>817</v>
      </c>
      <c r="FL35" s="44">
        <v>833</v>
      </c>
      <c r="FM35" s="44">
        <v>853</v>
      </c>
      <c r="FN35" s="44">
        <v>1039</v>
      </c>
      <c r="FO35" s="44">
        <v>1039</v>
      </c>
      <c r="FP35" s="44">
        <v>1038</v>
      </c>
      <c r="FQ35" s="44">
        <v>1150</v>
      </c>
      <c r="FR35" s="45">
        <v>1174</v>
      </c>
      <c r="FS35" s="44">
        <v>1590</v>
      </c>
      <c r="FT35" s="33">
        <f t="shared" si="58"/>
        <v>0.30340784170025653</v>
      </c>
      <c r="FU35" s="46"/>
      <c r="FV35" s="46"/>
      <c r="FW35" s="33">
        <f t="shared" si="59"/>
        <v>0.30377427629168191</v>
      </c>
      <c r="FX35" s="33">
        <f t="shared" si="60"/>
        <v>0.29901062660315136</v>
      </c>
      <c r="FY35" s="33">
        <f t="shared" si="61"/>
        <v>0.29901062660315136</v>
      </c>
      <c r="FZ35" s="33">
        <f t="shared" si="62"/>
        <v>0.29901062660315136</v>
      </c>
      <c r="GA35" s="33">
        <f t="shared" si="63"/>
        <v>0.29901062660315136</v>
      </c>
      <c r="GB35" s="33">
        <f t="shared" si="64"/>
        <v>0.29937706119457674</v>
      </c>
      <c r="GC35" s="33">
        <f t="shared" si="65"/>
        <v>0.30524001465738365</v>
      </c>
      <c r="GD35" s="33">
        <f t="shared" si="66"/>
        <v>0.31256870648589224</v>
      </c>
      <c r="GE35" s="33">
        <f t="shared" si="67"/>
        <v>0.38072554049102236</v>
      </c>
      <c r="GF35" s="33">
        <f t="shared" si="68"/>
        <v>0.38072554049102236</v>
      </c>
      <c r="GG35" s="33">
        <f t="shared" si="69"/>
        <v>0.38035910589959693</v>
      </c>
      <c r="GH35" s="33">
        <f t="shared" si="95"/>
        <v>0.42139978013924512</v>
      </c>
      <c r="GI35" s="33">
        <f t="shared" si="89"/>
        <v>0.43019421033345545</v>
      </c>
      <c r="GJ35" s="33">
        <f t="shared" si="90"/>
        <v>0.58263100036643456</v>
      </c>
      <c r="GK35" s="47">
        <f t="shared" si="91"/>
        <v>-0.34041773543422499</v>
      </c>
      <c r="GL35" s="47">
        <f t="shared" si="91"/>
        <v>-0.1997068523268597</v>
      </c>
      <c r="GM35" s="48"/>
      <c r="GN35" s="48"/>
      <c r="GO35" s="48"/>
      <c r="GP35" s="68">
        <v>1</v>
      </c>
      <c r="GQ35" s="68">
        <v>5</v>
      </c>
      <c r="GR35" s="68">
        <v>5</v>
      </c>
      <c r="GS35" s="68">
        <v>5</v>
      </c>
      <c r="GT35" s="68">
        <v>5</v>
      </c>
      <c r="GU35" s="68">
        <v>8</v>
      </c>
      <c r="GV35" s="68">
        <v>9</v>
      </c>
      <c r="GW35" s="68">
        <v>10</v>
      </c>
      <c r="GX35" s="68">
        <v>10</v>
      </c>
      <c r="GY35" s="68">
        <v>12</v>
      </c>
      <c r="GZ35" s="69">
        <f>GW35/$HS$1</f>
        <v>0.625</v>
      </c>
      <c r="HA35" s="69">
        <f t="shared" ref="HA35:HA36" si="116">GY35/$HS$1</f>
        <v>0.75</v>
      </c>
      <c r="HB35" s="48"/>
      <c r="HC35" s="50"/>
      <c r="HD35" s="51"/>
      <c r="HE35" s="52"/>
      <c r="HF35" s="52"/>
      <c r="HG35" s="53"/>
      <c r="HH35" s="53"/>
      <c r="HI35" s="53"/>
      <c r="HJ35" s="52"/>
      <c r="HK35" s="53"/>
      <c r="HL35" s="53"/>
      <c r="HM35" s="53"/>
      <c r="HN35" s="54">
        <f t="shared" si="73"/>
        <v>76.071293136139545</v>
      </c>
      <c r="HO35" s="54">
        <f t="shared" si="74"/>
        <v>75.04676393565282</v>
      </c>
      <c r="HP35" s="48">
        <f t="shared" si="75"/>
        <v>0</v>
      </c>
    </row>
    <row r="36" spans="1:224" s="84" customFormat="1" x14ac:dyDescent="0.25">
      <c r="A36" s="23" t="s">
        <v>250</v>
      </c>
      <c r="B36" s="24">
        <v>2</v>
      </c>
      <c r="C36" s="24">
        <v>4</v>
      </c>
      <c r="D36" s="24">
        <f t="shared" si="0"/>
        <v>1060</v>
      </c>
      <c r="E36" s="24">
        <v>7</v>
      </c>
      <c r="F36" s="24">
        <v>0</v>
      </c>
      <c r="G36" s="24">
        <v>55</v>
      </c>
      <c r="H36" s="24">
        <v>0</v>
      </c>
      <c r="I36" s="24">
        <v>504</v>
      </c>
      <c r="J36" s="24">
        <v>368</v>
      </c>
      <c r="K36" s="24">
        <v>11</v>
      </c>
      <c r="L36" s="24">
        <v>115</v>
      </c>
      <c r="M36" s="24">
        <v>0</v>
      </c>
      <c r="N36" s="24">
        <v>5</v>
      </c>
      <c r="O36" s="24">
        <v>7</v>
      </c>
      <c r="P36" s="24">
        <v>7</v>
      </c>
      <c r="Q36" s="24">
        <v>7</v>
      </c>
      <c r="R36" s="24">
        <f t="shared" si="1"/>
        <v>0</v>
      </c>
      <c r="S36" s="25">
        <v>3498</v>
      </c>
      <c r="T36" s="26">
        <v>344</v>
      </c>
      <c r="U36" s="26">
        <v>464</v>
      </c>
      <c r="V36" s="26">
        <v>469</v>
      </c>
      <c r="W36" s="26">
        <f t="shared" si="2"/>
        <v>120</v>
      </c>
      <c r="X36" s="26">
        <v>470</v>
      </c>
      <c r="Y36" s="25">
        <v>3587</v>
      </c>
      <c r="Z36" s="26">
        <v>493</v>
      </c>
      <c r="AA36" s="26">
        <v>610</v>
      </c>
      <c r="AB36" s="26">
        <v>665</v>
      </c>
      <c r="AC36" s="26">
        <f t="shared" si="3"/>
        <v>55</v>
      </c>
      <c r="AD36" s="27">
        <f t="shared" si="4"/>
        <v>9.0163934426229506</v>
      </c>
      <c r="AE36" s="28">
        <v>296</v>
      </c>
      <c r="AF36" s="29">
        <f>[1]Лист1!B36</f>
        <v>3587</v>
      </c>
      <c r="AG36" s="29"/>
      <c r="AH36" s="29">
        <v>3645</v>
      </c>
      <c r="AI36" s="30">
        <v>991</v>
      </c>
      <c r="AJ36" s="30">
        <v>996</v>
      </c>
      <c r="AK36" s="31">
        <f t="shared" si="5"/>
        <v>28.473413379073758</v>
      </c>
      <c r="AL36" s="31">
        <f t="shared" si="6"/>
        <v>27.766936158349598</v>
      </c>
      <c r="AM36" s="32">
        <v>1001</v>
      </c>
      <c r="AN36" s="32">
        <v>1037</v>
      </c>
      <c r="AO36" s="32">
        <v>1050</v>
      </c>
      <c r="AP36" s="32">
        <v>1050</v>
      </c>
      <c r="AQ36" s="32">
        <v>1050</v>
      </c>
      <c r="AR36" s="32">
        <v>1050</v>
      </c>
      <c r="AS36" s="32">
        <v>1058</v>
      </c>
      <c r="AT36" s="32">
        <v>1058</v>
      </c>
      <c r="AU36" s="32">
        <v>1058</v>
      </c>
      <c r="AV36" s="32">
        <v>1141</v>
      </c>
      <c r="AW36" s="32">
        <v>1212</v>
      </c>
      <c r="AX36" s="32">
        <v>1391</v>
      </c>
      <c r="AY36" s="32">
        <v>1505</v>
      </c>
      <c r="AZ36" s="32">
        <v>1524</v>
      </c>
      <c r="BA36" s="32">
        <v>1576</v>
      </c>
      <c r="BB36" s="32">
        <v>1750</v>
      </c>
      <c r="BC36" s="32">
        <v>1764</v>
      </c>
      <c r="BD36" s="32">
        <v>1800</v>
      </c>
      <c r="BE36" s="32">
        <v>1811</v>
      </c>
      <c r="BF36" s="32">
        <v>1868</v>
      </c>
      <c r="BG36" s="33">
        <f t="shared" si="7"/>
        <v>0.29026063100137173</v>
      </c>
      <c r="BH36" s="34"/>
      <c r="BI36" s="34"/>
      <c r="BJ36" s="34"/>
      <c r="BK36" s="33">
        <f t="shared" si="8"/>
        <v>0.29026063100137173</v>
      </c>
      <c r="BL36" s="33">
        <f t="shared" si="9"/>
        <v>0.29026063100137173</v>
      </c>
      <c r="BM36" s="33">
        <f t="shared" si="10"/>
        <v>0.31303155006858713</v>
      </c>
      <c r="BN36" s="33">
        <f t="shared" si="11"/>
        <v>0.3325102880658436</v>
      </c>
      <c r="BO36" s="33">
        <f t="shared" si="12"/>
        <v>0.38161865569272979</v>
      </c>
      <c r="BP36" s="33">
        <f t="shared" si="13"/>
        <v>0.41289437585733885</v>
      </c>
      <c r="BQ36" s="33">
        <f t="shared" si="14"/>
        <v>0.41810699588477368</v>
      </c>
      <c r="BR36" s="33">
        <f t="shared" si="15"/>
        <v>0.43237311385459531</v>
      </c>
      <c r="BS36" s="33">
        <f t="shared" si="16"/>
        <v>0.48010973936899864</v>
      </c>
      <c r="BT36" s="33">
        <f t="shared" si="76"/>
        <v>0.48395061728395061</v>
      </c>
      <c r="BU36" s="33">
        <f t="shared" si="77"/>
        <v>0.49382716049382713</v>
      </c>
      <c r="BV36" s="33">
        <f t="shared" si="78"/>
        <v>0.49684499314128944</v>
      </c>
      <c r="BW36" s="33">
        <f t="shared" si="79"/>
        <v>0.51248285322359399</v>
      </c>
      <c r="BX36" s="67">
        <v>150</v>
      </c>
      <c r="BY36" s="67">
        <v>3950</v>
      </c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3"/>
      <c r="CO36" s="37"/>
      <c r="CP36" s="37"/>
      <c r="CQ36" s="37"/>
      <c r="CR36" s="37"/>
      <c r="CS36" s="37"/>
      <c r="CT36" s="37"/>
      <c r="CU36" s="37"/>
      <c r="CV36" s="37"/>
      <c r="CW36" s="37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8">
        <f t="shared" si="28"/>
        <v>1058</v>
      </c>
      <c r="DL36" s="38">
        <f t="shared" si="28"/>
        <v>1058</v>
      </c>
      <c r="DM36" s="38">
        <f t="shared" si="28"/>
        <v>1058</v>
      </c>
      <c r="DN36" s="38">
        <f t="shared" si="28"/>
        <v>1141</v>
      </c>
      <c r="DO36" s="38">
        <f t="shared" si="29"/>
        <v>1212</v>
      </c>
      <c r="DP36" s="38">
        <f t="shared" si="30"/>
        <v>1391</v>
      </c>
      <c r="DQ36" s="38">
        <f t="shared" si="30"/>
        <v>1505</v>
      </c>
      <c r="DR36" s="38">
        <f t="shared" si="31"/>
        <v>1524</v>
      </c>
      <c r="DS36" s="38">
        <f t="shared" si="32"/>
        <v>1576</v>
      </c>
      <c r="DT36" s="38">
        <f t="shared" si="83"/>
        <v>1750</v>
      </c>
      <c r="DU36" s="38">
        <f t="shared" si="83"/>
        <v>1764</v>
      </c>
      <c r="DV36" s="38">
        <f t="shared" si="84"/>
        <v>1800</v>
      </c>
      <c r="DW36" s="38">
        <f t="shared" si="84"/>
        <v>1811</v>
      </c>
      <c r="DX36" s="38">
        <f t="shared" si="84"/>
        <v>1868</v>
      </c>
      <c r="DY36" s="39">
        <f t="shared" si="33"/>
        <v>0.29026063100137173</v>
      </c>
      <c r="DZ36" s="39">
        <f t="shared" si="34"/>
        <v>0.29026063100137173</v>
      </c>
      <c r="EA36" s="39">
        <f t="shared" si="35"/>
        <v>0.29026063100137173</v>
      </c>
      <c r="EB36" s="39">
        <f t="shared" si="36"/>
        <v>0.31303155006858713</v>
      </c>
      <c r="EC36" s="39">
        <f t="shared" si="37"/>
        <v>0.3325102880658436</v>
      </c>
      <c r="ED36" s="39">
        <f t="shared" si="38"/>
        <v>0.38161865569272979</v>
      </c>
      <c r="EE36" s="39">
        <f t="shared" si="39"/>
        <v>0.41289437585733885</v>
      </c>
      <c r="EF36" s="39">
        <f t="shared" si="40"/>
        <v>0.41810699588477368</v>
      </c>
      <c r="EG36" s="39">
        <f t="shared" si="41"/>
        <v>0.43237311385459531</v>
      </c>
      <c r="EH36" s="39">
        <f t="shared" si="42"/>
        <v>0.48010973936899864</v>
      </c>
      <c r="EI36" s="39">
        <f t="shared" si="85"/>
        <v>0.48395061728395061</v>
      </c>
      <c r="EJ36" s="39">
        <f t="shared" si="86"/>
        <v>0.49382716049382713</v>
      </c>
      <c r="EK36" s="39">
        <f t="shared" si="87"/>
        <v>0.49684499314128944</v>
      </c>
      <c r="EL36" s="39">
        <f t="shared" si="88"/>
        <v>0.51248285322359399</v>
      </c>
      <c r="EM36" s="40">
        <v>1075</v>
      </c>
      <c r="EN36" s="41">
        <f t="shared" si="43"/>
        <v>0.27627543908558683</v>
      </c>
      <c r="EO36" s="41">
        <f t="shared" si="44"/>
        <v>0.27766936158349598</v>
      </c>
      <c r="EP36" s="41">
        <f t="shared" si="45"/>
        <v>0.27906328408140507</v>
      </c>
      <c r="EQ36" s="41">
        <f t="shared" si="46"/>
        <v>0.2890995260663507</v>
      </c>
      <c r="ER36" s="41">
        <f t="shared" si="47"/>
        <v>0.29272372456091439</v>
      </c>
      <c r="ES36" s="41">
        <f t="shared" si="48"/>
        <v>0.29272372456091439</v>
      </c>
      <c r="ET36" s="41">
        <f t="shared" si="49"/>
        <v>0.29272372456091439</v>
      </c>
      <c r="EU36" s="33">
        <f t="shared" si="50"/>
        <v>0.2880658436213992</v>
      </c>
      <c r="EV36" s="41">
        <f t="shared" si="51"/>
        <v>0</v>
      </c>
      <c r="EW36" s="41">
        <f t="shared" si="52"/>
        <v>0</v>
      </c>
      <c r="EX36" s="42"/>
      <c r="EY36" s="42"/>
      <c r="EZ36" s="43"/>
      <c r="FA36" s="41">
        <f t="shared" si="53"/>
        <v>0</v>
      </c>
      <c r="FB36" s="41">
        <f t="shared" si="54"/>
        <v>0</v>
      </c>
      <c r="FC36" s="41">
        <f t="shared" si="55"/>
        <v>0</v>
      </c>
      <c r="FD36" s="41">
        <f t="shared" si="56"/>
        <v>0</v>
      </c>
      <c r="FE36" s="41">
        <f t="shared" si="57"/>
        <v>0</v>
      </c>
      <c r="FF36" s="44">
        <v>1075</v>
      </c>
      <c r="FG36" s="44">
        <v>1076</v>
      </c>
      <c r="FH36" s="44">
        <v>1295</v>
      </c>
      <c r="FI36" s="44">
        <v>1457</v>
      </c>
      <c r="FJ36" s="44">
        <v>1521</v>
      </c>
      <c r="FK36" s="44">
        <v>1568</v>
      </c>
      <c r="FL36" s="44">
        <v>1569</v>
      </c>
      <c r="FM36" s="44">
        <v>1631</v>
      </c>
      <c r="FN36" s="44">
        <v>1850</v>
      </c>
      <c r="FO36" s="44">
        <v>1848</v>
      </c>
      <c r="FP36" s="44">
        <v>1840</v>
      </c>
      <c r="FQ36" s="44">
        <v>1845</v>
      </c>
      <c r="FR36" s="45">
        <v>1851</v>
      </c>
      <c r="FS36" s="44">
        <v>1870</v>
      </c>
      <c r="FT36" s="33">
        <f t="shared" si="58"/>
        <v>0.29492455418381347</v>
      </c>
      <c r="FU36" s="46"/>
      <c r="FV36" s="46"/>
      <c r="FW36" s="33">
        <f t="shared" si="59"/>
        <v>0.29492455418381347</v>
      </c>
      <c r="FX36" s="33">
        <f t="shared" si="60"/>
        <v>0.29519890260630999</v>
      </c>
      <c r="FY36" s="33">
        <f t="shared" si="61"/>
        <v>0.355281207133059</v>
      </c>
      <c r="FZ36" s="33">
        <f t="shared" si="62"/>
        <v>0.39972565157750345</v>
      </c>
      <c r="GA36" s="33">
        <f t="shared" si="63"/>
        <v>0.41728395061728396</v>
      </c>
      <c r="GB36" s="33">
        <f t="shared" si="64"/>
        <v>0.43017832647462279</v>
      </c>
      <c r="GC36" s="33">
        <f t="shared" si="65"/>
        <v>0.43045267489711936</v>
      </c>
      <c r="GD36" s="33">
        <f t="shared" si="66"/>
        <v>0.44746227709190672</v>
      </c>
      <c r="GE36" s="33">
        <f t="shared" si="67"/>
        <v>0.50754458161865568</v>
      </c>
      <c r="GF36" s="33">
        <f t="shared" si="68"/>
        <v>0.50699588477366253</v>
      </c>
      <c r="GG36" s="33">
        <f t="shared" si="69"/>
        <v>0.50480109739368995</v>
      </c>
      <c r="GH36" s="33">
        <f t="shared" si="95"/>
        <v>0.50617283950617287</v>
      </c>
      <c r="GI36" s="33">
        <f t="shared" si="89"/>
        <v>0.50781893004115231</v>
      </c>
      <c r="GJ36" s="33">
        <f t="shared" si="90"/>
        <v>0.51303155006858714</v>
      </c>
      <c r="GK36" s="47">
        <f t="shared" si="91"/>
        <v>1.0973936899862868E-2</v>
      </c>
      <c r="GL36" s="47">
        <f t="shared" si="91"/>
        <v>5.4869684499314619E-4</v>
      </c>
      <c r="GM36" s="48"/>
      <c r="GN36" s="48"/>
      <c r="GO36" s="48"/>
      <c r="GP36" s="68">
        <v>0</v>
      </c>
      <c r="GQ36" s="68">
        <v>0</v>
      </c>
      <c r="GR36" s="68">
        <v>1</v>
      </c>
      <c r="GS36" s="68">
        <v>1</v>
      </c>
      <c r="GT36" s="68">
        <v>1</v>
      </c>
      <c r="GU36" s="68">
        <v>2</v>
      </c>
      <c r="GV36" s="68">
        <v>2</v>
      </c>
      <c r="GW36" s="68">
        <v>2</v>
      </c>
      <c r="GX36" s="68">
        <v>3</v>
      </c>
      <c r="GY36" s="68">
        <v>4</v>
      </c>
      <c r="GZ36" s="69">
        <f>GW36/$HS$1</f>
        <v>0.125</v>
      </c>
      <c r="HA36" s="69">
        <f t="shared" si="116"/>
        <v>0.25</v>
      </c>
      <c r="HB36" s="48"/>
      <c r="HC36" s="50"/>
      <c r="HD36" s="51"/>
      <c r="HE36" s="52"/>
      <c r="HF36" s="52"/>
      <c r="HG36" s="53"/>
      <c r="HH36" s="53"/>
      <c r="HI36" s="53"/>
      <c r="HJ36" s="52"/>
      <c r="HK36" s="53"/>
      <c r="HL36" s="53"/>
      <c r="HM36" s="53"/>
      <c r="HN36" s="54">
        <f t="shared" si="73"/>
        <v>19.010863350485995</v>
      </c>
      <c r="HO36" s="54">
        <f t="shared" si="74"/>
        <v>18.539169222191248</v>
      </c>
      <c r="HP36" s="48">
        <f t="shared" si="75"/>
        <v>0</v>
      </c>
    </row>
    <row r="37" spans="1:224" s="84" customFormat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8"/>
      <c r="U37" s="88"/>
      <c r="V37" s="88"/>
      <c r="W37" s="88"/>
      <c r="X37" s="88"/>
      <c r="Y37" s="87"/>
      <c r="Z37" s="88"/>
      <c r="AA37" s="88"/>
      <c r="AB37" s="88"/>
      <c r="AC37" s="88"/>
      <c r="AD37" s="89"/>
      <c r="AE37" s="90"/>
      <c r="AF37" s="90"/>
      <c r="AG37" s="90"/>
      <c r="AH37" s="90"/>
      <c r="AI37" s="90"/>
      <c r="AJ37" s="90"/>
      <c r="AK37" s="91"/>
      <c r="AL37" s="91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33" t="e">
        <f t="shared" si="7"/>
        <v>#DIV/0!</v>
      </c>
      <c r="BH37" s="92"/>
      <c r="BI37" s="92"/>
      <c r="BJ37" s="92"/>
      <c r="BK37" s="93" t="e">
        <f t="shared" si="8"/>
        <v>#DIV/0!</v>
      </c>
      <c r="BL37" s="33" t="e">
        <f t="shared" si="9"/>
        <v>#DIV/0!</v>
      </c>
      <c r="BM37" s="33" t="e">
        <f t="shared" si="10"/>
        <v>#DIV/0!</v>
      </c>
      <c r="BN37" s="33" t="e">
        <f t="shared" si="11"/>
        <v>#DIV/0!</v>
      </c>
      <c r="BO37" s="33" t="e">
        <f t="shared" si="12"/>
        <v>#DIV/0!</v>
      </c>
      <c r="BP37" s="33" t="e">
        <f t="shared" si="13"/>
        <v>#DIV/0!</v>
      </c>
      <c r="BQ37" s="33" t="e">
        <f t="shared" si="14"/>
        <v>#DIV/0!</v>
      </c>
      <c r="BR37" s="33" t="e">
        <f t="shared" si="15"/>
        <v>#DIV/0!</v>
      </c>
      <c r="BS37" s="33" t="e">
        <f t="shared" si="16"/>
        <v>#DIV/0!</v>
      </c>
      <c r="BT37" s="33" t="e">
        <f t="shared" si="76"/>
        <v>#DIV/0!</v>
      </c>
      <c r="BU37" s="33" t="e">
        <f t="shared" si="77"/>
        <v>#DIV/0!</v>
      </c>
      <c r="BV37" s="33" t="e">
        <f t="shared" si="78"/>
        <v>#DIV/0!</v>
      </c>
      <c r="BW37" s="94"/>
      <c r="BX37" s="95"/>
      <c r="BY37" s="95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33" t="e">
        <f>BZ37/AH37</f>
        <v>#DIV/0!</v>
      </c>
      <c r="CO37" s="97"/>
      <c r="CP37" s="97"/>
      <c r="CQ37" s="97"/>
      <c r="CR37" s="97"/>
      <c r="CS37" s="97"/>
      <c r="CT37" s="97"/>
      <c r="CU37" s="97"/>
      <c r="CV37" s="97"/>
      <c r="CW37" s="97"/>
      <c r="CX37" s="93" t="e">
        <f>CA37/AH37</f>
        <v>#DIV/0!</v>
      </c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38">
        <f>AS37+BZ37</f>
        <v>0</v>
      </c>
      <c r="DL37" s="38"/>
      <c r="DM37" s="98"/>
      <c r="DN37" s="38">
        <f>AV37+CC37</f>
        <v>0</v>
      </c>
      <c r="DO37" s="38">
        <f t="shared" si="29"/>
        <v>0</v>
      </c>
      <c r="DP37" s="38">
        <f t="shared" si="30"/>
        <v>0</v>
      </c>
      <c r="DQ37" s="38">
        <f t="shared" si="30"/>
        <v>0</v>
      </c>
      <c r="DR37" s="38">
        <f t="shared" si="31"/>
        <v>0</v>
      </c>
      <c r="DS37" s="38">
        <f t="shared" si="32"/>
        <v>0</v>
      </c>
      <c r="DT37" s="38">
        <f t="shared" si="83"/>
        <v>0</v>
      </c>
      <c r="DU37" s="38">
        <f t="shared" si="83"/>
        <v>0</v>
      </c>
      <c r="DV37" s="38">
        <f t="shared" si="84"/>
        <v>0</v>
      </c>
      <c r="DW37" s="38">
        <f t="shared" si="84"/>
        <v>0</v>
      </c>
      <c r="DX37" s="38">
        <f t="shared" si="84"/>
        <v>0</v>
      </c>
      <c r="DY37" s="39" t="e">
        <f t="shared" si="33"/>
        <v>#DIV/0!</v>
      </c>
      <c r="DZ37" s="39" t="e">
        <f t="shared" si="34"/>
        <v>#DIV/0!</v>
      </c>
      <c r="EA37" s="39" t="e">
        <f t="shared" si="35"/>
        <v>#DIV/0!</v>
      </c>
      <c r="EB37" s="39" t="e">
        <f t="shared" si="36"/>
        <v>#DIV/0!</v>
      </c>
      <c r="EC37" s="39" t="e">
        <f t="shared" si="37"/>
        <v>#DIV/0!</v>
      </c>
      <c r="ED37" s="39" t="e">
        <f t="shared" si="38"/>
        <v>#DIV/0!</v>
      </c>
      <c r="EE37" s="39" t="e">
        <f t="shared" si="39"/>
        <v>#DIV/0!</v>
      </c>
      <c r="EF37" s="39" t="e">
        <f t="shared" si="40"/>
        <v>#DIV/0!</v>
      </c>
      <c r="EG37" s="39" t="e">
        <f t="shared" si="41"/>
        <v>#DIV/0!</v>
      </c>
      <c r="EH37" s="39" t="e">
        <f t="shared" si="42"/>
        <v>#DIV/0!</v>
      </c>
      <c r="EI37" s="39" t="e">
        <f t="shared" si="85"/>
        <v>#DIV/0!</v>
      </c>
      <c r="EJ37" s="39" t="e">
        <f t="shared" si="86"/>
        <v>#DIV/0!</v>
      </c>
      <c r="EK37" s="39" t="e">
        <f t="shared" si="87"/>
        <v>#DIV/0!</v>
      </c>
      <c r="EL37" s="39" t="e">
        <f t="shared" si="88"/>
        <v>#DIV/0!</v>
      </c>
      <c r="EM37" s="92"/>
      <c r="EN37" s="99"/>
      <c r="EO37" s="99"/>
      <c r="EP37" s="41"/>
      <c r="EQ37" s="100"/>
      <c r="ER37" s="100"/>
      <c r="ES37" s="100"/>
      <c r="ET37" s="41" t="e">
        <f t="shared" si="49"/>
        <v>#DIV/0!</v>
      </c>
      <c r="EU37" s="94"/>
      <c r="EV37" s="101"/>
      <c r="EW37" s="101"/>
      <c r="EX37" s="102"/>
      <c r="EY37" s="102"/>
      <c r="EZ37" s="99"/>
      <c r="FA37" s="100"/>
      <c r="FB37" s="41" t="e">
        <f t="shared" si="54"/>
        <v>#DIV/0!</v>
      </c>
      <c r="FC37" s="100"/>
      <c r="FD37" s="41" t="e">
        <f t="shared" si="56"/>
        <v>#DIV/0!</v>
      </c>
      <c r="FE37" s="100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33" t="e">
        <f t="shared" si="58"/>
        <v>#DIV/0!</v>
      </c>
      <c r="FU37" s="92"/>
      <c r="FV37" s="92"/>
      <c r="FW37" s="93" t="e">
        <f t="shared" si="59"/>
        <v>#DIV/0!</v>
      </c>
      <c r="FX37" s="33" t="e">
        <f t="shared" si="60"/>
        <v>#DIV/0!</v>
      </c>
      <c r="FY37" s="33" t="e">
        <f t="shared" si="61"/>
        <v>#DIV/0!</v>
      </c>
      <c r="FZ37" s="33" t="e">
        <f t="shared" si="62"/>
        <v>#DIV/0!</v>
      </c>
      <c r="GA37" s="33" t="e">
        <f t="shared" si="63"/>
        <v>#DIV/0!</v>
      </c>
      <c r="GB37" s="33" t="e">
        <f t="shared" si="64"/>
        <v>#DIV/0!</v>
      </c>
      <c r="GC37" s="33" t="e">
        <f t="shared" si="65"/>
        <v>#DIV/0!</v>
      </c>
      <c r="GD37" s="33" t="e">
        <f t="shared" si="66"/>
        <v>#DIV/0!</v>
      </c>
      <c r="GE37" s="33" t="e">
        <f t="shared" si="67"/>
        <v>#DIV/0!</v>
      </c>
      <c r="GF37" s="33" t="e">
        <f t="shared" si="68"/>
        <v>#DIV/0!</v>
      </c>
      <c r="GG37" s="33" t="e">
        <f t="shared" si="69"/>
        <v>#DIV/0!</v>
      </c>
      <c r="GH37" s="33" t="e">
        <f t="shared" si="95"/>
        <v>#DIV/0!</v>
      </c>
      <c r="GI37" s="33" t="e">
        <f t="shared" si="89"/>
        <v>#DIV/0!</v>
      </c>
      <c r="GJ37" s="33"/>
      <c r="GK37" s="47" t="e">
        <f>GG37-EI37</f>
        <v>#DIV/0!</v>
      </c>
      <c r="GL37" s="104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49" t="e">
        <f>GK37/$HQ$1</f>
        <v>#DIV/0!</v>
      </c>
      <c r="HA37" s="49">
        <f>GM37/$HQ$1</f>
        <v>0</v>
      </c>
      <c r="HB37" s="92"/>
      <c r="HC37" s="105"/>
      <c r="HD37" s="105"/>
      <c r="HE37" s="106"/>
      <c r="HF37" s="106"/>
      <c r="HG37" s="107"/>
      <c r="HH37" s="107"/>
      <c r="HI37" s="107"/>
      <c r="HJ37" s="106"/>
      <c r="HK37" s="107"/>
      <c r="HL37" s="107"/>
      <c r="HM37" s="107"/>
      <c r="HN37" s="91"/>
      <c r="HO37" s="91"/>
      <c r="HP37" s="48"/>
    </row>
    <row r="38" spans="1:224" s="111" customFormat="1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5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91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108"/>
      <c r="BH38" s="92"/>
      <c r="BI38" s="92"/>
      <c r="BJ38" s="92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109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108"/>
      <c r="CO38" s="92"/>
      <c r="CP38" s="92"/>
      <c r="CQ38" s="92"/>
      <c r="CR38" s="92"/>
      <c r="CS38" s="92"/>
      <c r="CT38" s="92"/>
      <c r="CU38" s="92"/>
      <c r="CV38" s="92"/>
      <c r="CW38" s="92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8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108"/>
      <c r="EM38" s="92"/>
      <c r="EN38" s="110"/>
      <c r="EO38" s="110"/>
      <c r="EP38" s="108"/>
      <c r="EQ38" s="103"/>
      <c r="ER38" s="103"/>
      <c r="ES38" s="103"/>
      <c r="ET38" s="103"/>
      <c r="EU38" s="103"/>
      <c r="EV38" s="109"/>
      <c r="EW38" s="109"/>
      <c r="EX38" s="92"/>
      <c r="EY38" s="92"/>
      <c r="EZ38" s="92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8"/>
      <c r="FU38" s="92"/>
      <c r="FV38" s="92"/>
      <c r="FW38" s="4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49"/>
      <c r="HA38" s="49"/>
      <c r="HB38" s="92"/>
      <c r="HC38" s="110"/>
      <c r="HD38" s="91"/>
      <c r="HE38" s="107"/>
      <c r="HF38" s="107"/>
      <c r="HG38" s="107"/>
      <c r="HH38" s="107"/>
      <c r="HI38" s="107"/>
      <c r="HJ38" s="107"/>
      <c r="HK38" s="107"/>
      <c r="HL38" s="107"/>
      <c r="HM38" s="107"/>
      <c r="HN38" s="92"/>
      <c r="HO38" s="86"/>
      <c r="HP38" s="48"/>
    </row>
    <row r="39" spans="1:224" x14ac:dyDescent="0.25">
      <c r="A39" s="112" t="s">
        <v>251</v>
      </c>
      <c r="B39" s="113"/>
      <c r="C39" s="113">
        <f t="shared" ref="C39:R39" si="117">SUM(C2:C36)</f>
        <v>506</v>
      </c>
      <c r="D39" s="113">
        <f t="shared" si="117"/>
        <v>179147</v>
      </c>
      <c r="E39" s="113">
        <f t="shared" si="117"/>
        <v>8502</v>
      </c>
      <c r="F39" s="113">
        <f t="shared" si="117"/>
        <v>852</v>
      </c>
      <c r="G39" s="113">
        <f t="shared" si="117"/>
        <v>6665</v>
      </c>
      <c r="H39" s="113">
        <f t="shared" si="117"/>
        <v>7118</v>
      </c>
      <c r="I39" s="113">
        <f t="shared" si="117"/>
        <v>58314</v>
      </c>
      <c r="J39" s="113">
        <f t="shared" si="117"/>
        <v>60285</v>
      </c>
      <c r="K39" s="113">
        <f t="shared" si="117"/>
        <v>1580</v>
      </c>
      <c r="L39" s="113">
        <f t="shared" si="117"/>
        <v>32197</v>
      </c>
      <c r="M39" s="113">
        <f t="shared" si="117"/>
        <v>3634</v>
      </c>
      <c r="N39" s="113">
        <f t="shared" si="117"/>
        <v>607</v>
      </c>
      <c r="O39" s="113">
        <f t="shared" si="117"/>
        <v>710</v>
      </c>
      <c r="P39" s="113">
        <f t="shared" si="117"/>
        <v>739</v>
      </c>
      <c r="Q39" s="113">
        <f t="shared" si="117"/>
        <v>750</v>
      </c>
      <c r="R39" s="113">
        <f t="shared" si="117"/>
        <v>11</v>
      </c>
      <c r="S39" s="113">
        <v>404358</v>
      </c>
      <c r="T39" s="113">
        <f>SUM(T2:T36)</f>
        <v>79072</v>
      </c>
      <c r="U39" s="113">
        <f>SUM(U2:U36)</f>
        <v>82678</v>
      </c>
      <c r="V39" s="113">
        <f>SUM(V2:V36)</f>
        <v>87298</v>
      </c>
      <c r="W39" s="113">
        <f>SUM(W2:W36)</f>
        <v>3606</v>
      </c>
      <c r="X39" s="113">
        <f>SUM(X2:X36)</f>
        <v>99115</v>
      </c>
      <c r="Y39" s="113">
        <v>421512</v>
      </c>
      <c r="Z39" s="113">
        <v>421512</v>
      </c>
      <c r="AA39" s="113">
        <v>421512</v>
      </c>
      <c r="AB39" s="113">
        <v>421512</v>
      </c>
      <c r="AC39" s="113">
        <v>421512</v>
      </c>
      <c r="AD39" s="113">
        <v>421512</v>
      </c>
      <c r="AE39" s="113">
        <v>421512</v>
      </c>
      <c r="AF39" s="46">
        <f>SUM(AF2:AF36)</f>
        <v>417717</v>
      </c>
      <c r="AG39" s="46">
        <f t="shared" ref="AG39:BF39" si="118">SUM(AG2:AG36)</f>
        <v>264769</v>
      </c>
      <c r="AH39" s="46">
        <f>SUM(AH2:AH36)</f>
        <v>434494</v>
      </c>
      <c r="AI39" s="46">
        <f t="shared" si="118"/>
        <v>201705</v>
      </c>
      <c r="AJ39" s="46">
        <f t="shared" si="118"/>
        <v>204515</v>
      </c>
      <c r="AK39" s="46">
        <f t="shared" si="118"/>
        <v>1969.3264990702132</v>
      </c>
      <c r="AL39" s="46">
        <f t="shared" si="118"/>
        <v>1914.6591707755269</v>
      </c>
      <c r="AM39" s="46">
        <f t="shared" si="118"/>
        <v>210229</v>
      </c>
      <c r="AN39" s="46">
        <f t="shared" si="118"/>
        <v>214572</v>
      </c>
      <c r="AO39" s="46">
        <f t="shared" si="118"/>
        <v>219407</v>
      </c>
      <c r="AP39" s="46">
        <f t="shared" si="118"/>
        <v>223215</v>
      </c>
      <c r="AQ39" s="46">
        <f t="shared" si="118"/>
        <v>239194</v>
      </c>
      <c r="AR39" s="46">
        <f t="shared" si="118"/>
        <v>241029</v>
      </c>
      <c r="AS39" s="46">
        <f t="shared" si="118"/>
        <v>245262</v>
      </c>
      <c r="AT39" s="46">
        <f t="shared" si="118"/>
        <v>244029</v>
      </c>
      <c r="AU39" s="46">
        <f t="shared" si="118"/>
        <v>243659</v>
      </c>
      <c r="AV39" s="46">
        <f t="shared" si="118"/>
        <v>244538</v>
      </c>
      <c r="AW39" s="46">
        <f t="shared" si="118"/>
        <v>246281</v>
      </c>
      <c r="AX39" s="46">
        <f t="shared" si="118"/>
        <v>247701</v>
      </c>
      <c r="AY39" s="46">
        <f t="shared" si="118"/>
        <v>248567</v>
      </c>
      <c r="AZ39" s="46">
        <f t="shared" si="118"/>
        <v>249072</v>
      </c>
      <c r="BA39" s="46">
        <f t="shared" si="118"/>
        <v>250045</v>
      </c>
      <c r="BB39" s="46">
        <f t="shared" si="118"/>
        <v>251279</v>
      </c>
      <c r="BC39" s="46">
        <f t="shared" si="118"/>
        <v>252093</v>
      </c>
      <c r="BD39" s="46">
        <f t="shared" si="118"/>
        <v>253003</v>
      </c>
      <c r="BE39" s="46">
        <f t="shared" si="118"/>
        <v>253584</v>
      </c>
      <c r="BF39" s="46">
        <f t="shared" si="118"/>
        <v>257380</v>
      </c>
      <c r="BG39" s="33">
        <f>AS39/AH39</f>
        <v>0.56447730003176111</v>
      </c>
      <c r="BH39" s="46">
        <f>SUM(BH2:BH36)</f>
        <v>3573</v>
      </c>
      <c r="BI39" s="46">
        <f>SUM(BI2:BI36)</f>
        <v>6449</v>
      </c>
      <c r="BJ39" s="46">
        <f>SUM(BJ2:BJ36)</f>
        <v>9720</v>
      </c>
      <c r="BK39" s="33">
        <f>AT39/AH39</f>
        <v>0.56163951631092723</v>
      </c>
      <c r="BL39" s="33">
        <f>AU39/AH39</f>
        <v>0.5607879510419016</v>
      </c>
      <c r="BM39" s="33">
        <f>AV39/AH39</f>
        <v>0.56281099393777589</v>
      </c>
      <c r="BN39" s="114">
        <f>AW39/AH39</f>
        <v>0.56682255681321259</v>
      </c>
      <c r="BO39" s="33">
        <f>AX39/AH39</f>
        <v>0.57009072622406753</v>
      </c>
      <c r="BP39" s="33">
        <f>AY39/AH39</f>
        <v>0.57208384925913824</v>
      </c>
      <c r="BQ39" s="33">
        <f>AZ39/AH39</f>
        <v>0.57324612077497039</v>
      </c>
      <c r="BR39" s="33">
        <f>BA39/AH39</f>
        <v>0.57548550727973224</v>
      </c>
      <c r="BS39" s="33">
        <f>BB39/AH39</f>
        <v>0.57832559252832028</v>
      </c>
      <c r="BT39" s="33">
        <f>BC39/AH39</f>
        <v>0.58019903612017654</v>
      </c>
      <c r="BU39" s="33">
        <f t="shared" si="77"/>
        <v>0.58229342637642867</v>
      </c>
      <c r="BV39" s="33">
        <f>BE39/AH39</f>
        <v>0.58363061400157423</v>
      </c>
      <c r="BW39" s="33">
        <f>BF39/AH39</f>
        <v>0.59236721335622589</v>
      </c>
      <c r="BX39" s="115">
        <f>(BX2+BX3+BX4+BX5+BX6+BX7+BX8+BX10+BX12+BX15+BX16+BX19+BX21++BX24+BX25+BX26+BX27+BX28+BX29+BX30+BX33+BX34)/22</f>
        <v>10368.181818181818</v>
      </c>
      <c r="BY39" s="116">
        <f>SUM(BY2:BY36)</f>
        <v>19234</v>
      </c>
      <c r="BZ39" s="117">
        <f>SUM(BZ2:BZ36)</f>
        <v>1600</v>
      </c>
      <c r="CA39" s="117">
        <f>SUM(CA2:CA36)</f>
        <v>3439</v>
      </c>
      <c r="CB39" s="117">
        <f t="shared" ref="CB39:CH39" si="119">SUM(CB2:CB36)</f>
        <v>5560</v>
      </c>
      <c r="CC39" s="117">
        <f t="shared" si="119"/>
        <v>6429</v>
      </c>
      <c r="CD39" s="117">
        <f t="shared" si="119"/>
        <v>6766</v>
      </c>
      <c r="CE39" s="117">
        <f t="shared" si="119"/>
        <v>6955</v>
      </c>
      <c r="CF39" s="117">
        <f t="shared" si="119"/>
        <v>7044</v>
      </c>
      <c r="CG39" s="117">
        <f t="shared" si="119"/>
        <v>7061</v>
      </c>
      <c r="CH39" s="117">
        <f t="shared" si="119"/>
        <v>7064</v>
      </c>
      <c r="CI39" s="117">
        <f>SUM(CI2:CI36)</f>
        <v>7243</v>
      </c>
      <c r="CJ39" s="117">
        <f>SUM(CJ2:CJ36)</f>
        <v>7306</v>
      </c>
      <c r="CK39" s="117">
        <f>SUM(CK2:CK36)</f>
        <v>7393</v>
      </c>
      <c r="CL39" s="117">
        <f>SUM(CL2:CL36)</f>
        <v>7415</v>
      </c>
      <c r="CM39" s="117">
        <f>SUM(CM2:CM36)</f>
        <v>7415</v>
      </c>
      <c r="CN39" s="33">
        <f>BZ39/AH39</f>
        <v>3.6824444065970993E-3</v>
      </c>
      <c r="CO39" s="37">
        <f t="shared" ref="CO39:CW39" si="120">SUM(CO2:CO36)</f>
        <v>90733</v>
      </c>
      <c r="CP39" s="37">
        <f t="shared" si="120"/>
        <v>94204</v>
      </c>
      <c r="CQ39" s="37">
        <f t="shared" si="120"/>
        <v>104294</v>
      </c>
      <c r="CR39" s="37">
        <f t="shared" si="120"/>
        <v>109784</v>
      </c>
      <c r="CS39" s="37">
        <f t="shared" si="120"/>
        <v>111451</v>
      </c>
      <c r="CT39" s="37">
        <f t="shared" si="120"/>
        <v>112326</v>
      </c>
      <c r="CU39" s="37">
        <f t="shared" si="120"/>
        <v>115152</v>
      </c>
      <c r="CV39" s="37">
        <f t="shared" si="120"/>
        <v>115384</v>
      </c>
      <c r="CW39" s="37">
        <f t="shared" si="120"/>
        <v>116171</v>
      </c>
      <c r="CX39" s="33">
        <f>CA39/AH39</f>
        <v>7.9149539464296401E-3</v>
      </c>
      <c r="CY39" s="33">
        <f>CB39/AH39</f>
        <v>1.2796494312924919E-2</v>
      </c>
      <c r="CZ39" s="33">
        <f>CC39/AH39</f>
        <v>1.4796521931257968E-2</v>
      </c>
      <c r="DA39" s="33">
        <f>CD39/AH39</f>
        <v>1.5572136784397483E-2</v>
      </c>
      <c r="DB39" s="33">
        <f>CE39/AH39</f>
        <v>1.6007125529926766E-2</v>
      </c>
      <c r="DC39" s="33">
        <f>CF39/AH39</f>
        <v>1.6211961500043729E-2</v>
      </c>
      <c r="DD39" s="33">
        <f>CG39/AH39</f>
        <v>1.6251087471863823E-2</v>
      </c>
      <c r="DE39" s="33">
        <f>CH39/AH39</f>
        <v>1.6257992055126194E-2</v>
      </c>
      <c r="DF39" s="33">
        <f>CI39/AH39</f>
        <v>1.6669965523114245E-2</v>
      </c>
      <c r="DG39" s="33">
        <f>CJ39/AH39</f>
        <v>1.6814961771624004E-2</v>
      </c>
      <c r="DH39" s="33">
        <f>CK39/AH39</f>
        <v>1.7015194686232721E-2</v>
      </c>
      <c r="DI39" s="33">
        <f>CL39/AH39</f>
        <v>1.7065828296823432E-2</v>
      </c>
      <c r="DJ39" s="33">
        <f>CM39/AH39</f>
        <v>1.7065828296823432E-2</v>
      </c>
      <c r="DK39" s="118">
        <f>AS39+BZ39</f>
        <v>246862</v>
      </c>
      <c r="DL39" s="118">
        <f t="shared" ref="DL39:DM39" si="121">SUM(DL2:DL36)</f>
        <v>247468</v>
      </c>
      <c r="DM39" s="118">
        <f t="shared" si="121"/>
        <v>249219</v>
      </c>
      <c r="DN39" s="118">
        <f>AV39+CC39</f>
        <v>250967</v>
      </c>
      <c r="DO39" s="118">
        <f>CD39+AW39</f>
        <v>253047</v>
      </c>
      <c r="DP39" s="118">
        <f>AX39+CE39</f>
        <v>254656</v>
      </c>
      <c r="DQ39" s="118">
        <f>AY39+CF39</f>
        <v>255611</v>
      </c>
      <c r="DR39" s="118">
        <f>CG39+AZ39</f>
        <v>256133</v>
      </c>
      <c r="DS39" s="118">
        <f>BA39+CH39</f>
        <v>257109</v>
      </c>
      <c r="DT39" s="118">
        <f>CI39+BB39</f>
        <v>258522</v>
      </c>
      <c r="DU39" s="118">
        <f t="shared" ref="DU39:DU75" si="122">CJ39+BC39</f>
        <v>259399</v>
      </c>
      <c r="DV39" s="118">
        <f>CK39+BD39</f>
        <v>260396</v>
      </c>
      <c r="DW39" s="118">
        <f>CL39+BE39</f>
        <v>260999</v>
      </c>
      <c r="DX39" s="118">
        <f>CM39+BF39</f>
        <v>264795</v>
      </c>
      <c r="DY39" s="39">
        <f>(AS39+BZ39)/AH39</f>
        <v>0.56815974443835815</v>
      </c>
      <c r="DZ39" s="39">
        <f>(AT39+CA39)/AH39</f>
        <v>0.56955447025735684</v>
      </c>
      <c r="EA39" s="39">
        <f>DM39/AH39</f>
        <v>0.57358444535482656</v>
      </c>
      <c r="EB39" s="39">
        <f>DN39/AH39</f>
        <v>0.57760751586903392</v>
      </c>
      <c r="EC39" s="39">
        <f>DO39/AH39</f>
        <v>0.58239469359761009</v>
      </c>
      <c r="ED39" s="39">
        <f>DP39/AH39</f>
        <v>0.58609785175399431</v>
      </c>
      <c r="EE39" s="39">
        <f>DQ39/AH39</f>
        <v>0.58829581075918191</v>
      </c>
      <c r="EF39" s="39">
        <f>DR39/AH39</f>
        <v>0.58949720824683427</v>
      </c>
      <c r="EG39" s="39">
        <f>DS39/AH39</f>
        <v>0.59174349933485848</v>
      </c>
      <c r="EH39" s="39">
        <f>DT39/AH39</f>
        <v>0.59499555805143456</v>
      </c>
      <c r="EI39" s="39">
        <f t="shared" si="85"/>
        <v>0.59701399789180054</v>
      </c>
      <c r="EJ39" s="39">
        <f t="shared" si="86"/>
        <v>0.59930862106266136</v>
      </c>
      <c r="EK39" s="39">
        <f t="shared" si="87"/>
        <v>0.60069644229839769</v>
      </c>
      <c r="EL39" s="39">
        <f t="shared" si="88"/>
        <v>0.60943304165304935</v>
      </c>
      <c r="EM39" s="46">
        <f>SUM(EM2:EM36)</f>
        <v>137913</v>
      </c>
      <c r="EN39" s="46">
        <f t="shared" ref="EN39:FS39" si="123">SUM(EN2:EN36)</f>
        <v>19.764264797018054</v>
      </c>
      <c r="EO39" s="46">
        <f t="shared" si="123"/>
        <v>20.422818629899371</v>
      </c>
      <c r="EP39" s="46">
        <f t="shared" si="123"/>
        <v>21.472857465309282</v>
      </c>
      <c r="EQ39" s="46">
        <f t="shared" si="123"/>
        <v>21.909114992241893</v>
      </c>
      <c r="ER39" s="46">
        <f t="shared" si="123"/>
        <v>22.608655053990862</v>
      </c>
      <c r="ES39" s="46">
        <f t="shared" si="123"/>
        <v>23.21109230421294</v>
      </c>
      <c r="ET39" s="46">
        <f t="shared" si="123"/>
        <v>23.572842178298089</v>
      </c>
      <c r="EU39" s="46">
        <f t="shared" si="123"/>
        <v>23.464615167801284</v>
      </c>
      <c r="EV39" s="46">
        <f t="shared" si="123"/>
        <v>6.3984555935515832</v>
      </c>
      <c r="EW39" s="46">
        <f t="shared" si="123"/>
        <v>6.8844569658161197</v>
      </c>
      <c r="EX39" s="46">
        <f t="shared" si="123"/>
        <v>951</v>
      </c>
      <c r="EY39" s="46">
        <f t="shared" si="123"/>
        <v>688</v>
      </c>
      <c r="EZ39" s="46">
        <f t="shared" si="123"/>
        <v>1333.34</v>
      </c>
      <c r="FA39" s="46">
        <f t="shared" si="123"/>
        <v>8.053268591740359</v>
      </c>
      <c r="FB39" s="46">
        <f t="shared" si="123"/>
        <v>8.3845914459362305</v>
      </c>
      <c r="FC39" s="46">
        <f t="shared" si="123"/>
        <v>8.464268429647559</v>
      </c>
      <c r="FD39" s="46">
        <f t="shared" si="123"/>
        <v>8.6802220241135473</v>
      </c>
      <c r="FE39" s="46">
        <f t="shared" si="123"/>
        <v>8.7192918522650302</v>
      </c>
      <c r="FF39" s="46">
        <f t="shared" si="123"/>
        <v>138138</v>
      </c>
      <c r="FG39" s="46">
        <f t="shared" si="123"/>
        <v>139510</v>
      </c>
      <c r="FH39" s="46">
        <f t="shared" si="123"/>
        <v>141901</v>
      </c>
      <c r="FI39" s="46">
        <f t="shared" si="123"/>
        <v>145794</v>
      </c>
      <c r="FJ39" s="46">
        <f t="shared" si="123"/>
        <v>147243</v>
      </c>
      <c r="FK39" s="46">
        <f t="shared" si="123"/>
        <v>149016</v>
      </c>
      <c r="FL39" s="46">
        <f t="shared" si="123"/>
        <v>150122</v>
      </c>
      <c r="FM39" s="46">
        <f t="shared" si="123"/>
        <v>152476</v>
      </c>
      <c r="FN39" s="46">
        <f t="shared" si="123"/>
        <v>156256</v>
      </c>
      <c r="FO39" s="46">
        <f t="shared" si="123"/>
        <v>160203</v>
      </c>
      <c r="FP39" s="46">
        <f t="shared" si="123"/>
        <v>161552</v>
      </c>
      <c r="FQ39" s="46">
        <f t="shared" si="123"/>
        <v>164301</v>
      </c>
      <c r="FR39" s="46">
        <f t="shared" si="123"/>
        <v>165462</v>
      </c>
      <c r="FS39" s="46">
        <f t="shared" si="123"/>
        <v>176277</v>
      </c>
      <c r="FT39" s="33">
        <f>EM39/AH39</f>
        <v>0.31741059715439107</v>
      </c>
      <c r="FU39" s="119">
        <f>SUM(FU2:FU36)/22</f>
        <v>4750</v>
      </c>
      <c r="FV39" s="46">
        <f>SUM(FV2:FV36)</f>
        <v>17916</v>
      </c>
      <c r="FW39" s="33">
        <f>FF39/AH39</f>
        <v>0.3179284408990688</v>
      </c>
      <c r="FX39" s="33">
        <f>FG39/AH39</f>
        <v>0.32108613697772581</v>
      </c>
      <c r="FY39" s="33">
        <f>FH39/AH39</f>
        <v>0.32658908983783436</v>
      </c>
      <c r="FZ39" s="33">
        <f>FI39/AH39</f>
        <v>0.33554893738463593</v>
      </c>
      <c r="GA39" s="33">
        <f>FJ39/AH39</f>
        <v>0.3388838511003604</v>
      </c>
      <c r="GB39" s="33">
        <f>FK39/AH39</f>
        <v>0.34296445980842083</v>
      </c>
      <c r="GC39" s="33">
        <f>FL39/AH39</f>
        <v>0.34550994950448105</v>
      </c>
      <c r="GD39" s="33">
        <f>FM39/AH39</f>
        <v>0.35092774583768704</v>
      </c>
      <c r="GE39" s="33">
        <f>FN39/AH39</f>
        <v>0.3596275207482727</v>
      </c>
      <c r="GF39" s="33">
        <f>FO39/AH39</f>
        <v>0.36871165079379692</v>
      </c>
      <c r="GG39" s="33">
        <f>FP39/AH39</f>
        <v>0.37181641173410912</v>
      </c>
      <c r="GH39" s="33">
        <f t="shared" si="95"/>
        <v>0.37814331153019376</v>
      </c>
      <c r="GI39" s="33">
        <f t="shared" si="89"/>
        <v>0.38081538525273079</v>
      </c>
      <c r="GJ39" s="33">
        <f>FS39/AH39</f>
        <v>0.40570640791357304</v>
      </c>
      <c r="GK39" s="47">
        <f>GI39-EK39</f>
        <v>-0.21988105704566691</v>
      </c>
      <c r="GL39" s="47">
        <f>GJ39-EL39</f>
        <v>-0.2037266337394763</v>
      </c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9">
        <f>(GZ2+GZ3+GZ4+GZ5+GZ6+GZ7+GZ8+GZ10+GZ12+GZ15+GZ16+GZ19+GZ21++GZ24+GZ25+GZ26+GZ27+GZ28+GZ29+GZ30+GZ33+GZ34)/22</f>
        <v>0.87272727272727268</v>
      </c>
      <c r="HA39" s="49">
        <f>(HA2+HA3+HA4+HA5+HA6+HA7+HA8+HA10+HA12+HA15+HA16+HA19+HA21++HA24+HA25+HA26+HA27+HA28+HA29+HA30+HA33+HA34)/22</f>
        <v>0.89999999999999991</v>
      </c>
      <c r="HB39" s="46"/>
      <c r="HC39" s="51">
        <f>FV39/(AF39/100)</f>
        <v>4.2890282176688999</v>
      </c>
      <c r="HD39" s="51">
        <f>BJ39/(AF39/100)</f>
        <v>2.326934264107039</v>
      </c>
      <c r="HE39" s="120">
        <f t="shared" ref="HE39:HJ39" si="124">SUM(HE2:HE36)</f>
        <v>50929900</v>
      </c>
      <c r="HF39" s="120">
        <f t="shared" si="124"/>
        <v>46905600</v>
      </c>
      <c r="HG39" s="121">
        <f t="shared" si="124"/>
        <v>34358582.600000001</v>
      </c>
      <c r="HH39" s="121">
        <f t="shared" si="124"/>
        <v>69575734.24000001</v>
      </c>
      <c r="HI39" s="121">
        <f t="shared" si="124"/>
        <v>12547017.400000002</v>
      </c>
      <c r="HJ39" s="122">
        <f t="shared" si="124"/>
        <v>2718704.6599999997</v>
      </c>
      <c r="HK39" s="121">
        <v>16566979.32</v>
      </c>
      <c r="HL39" s="123">
        <f>SUM(HL2:HL36)</f>
        <v>12572</v>
      </c>
      <c r="HM39" s="123">
        <f>SUM(HM2:HM36)</f>
        <v>9422</v>
      </c>
      <c r="HN39" s="54">
        <f>AB39/(S39/100)</f>
        <v>104.24228035552655</v>
      </c>
      <c r="HO39" s="54">
        <f>AB39/(Y39/100)</f>
        <v>100</v>
      </c>
      <c r="HP39" s="48">
        <f>SUM(HP2:HP36)</f>
        <v>98.313955203484824</v>
      </c>
    </row>
    <row r="40" spans="1:224" x14ac:dyDescent="0.25">
      <c r="AV40" s="127">
        <f t="shared" ref="AV40:BB40" si="125">AV39-AU39</f>
        <v>879</v>
      </c>
      <c r="AW40" s="127">
        <f t="shared" si="125"/>
        <v>1743</v>
      </c>
      <c r="AX40" s="127">
        <f t="shared" si="125"/>
        <v>1420</v>
      </c>
      <c r="AY40" s="127">
        <f t="shared" si="125"/>
        <v>866</v>
      </c>
      <c r="AZ40" s="127">
        <f t="shared" si="125"/>
        <v>505</v>
      </c>
      <c r="BA40" s="127">
        <f t="shared" si="125"/>
        <v>973</v>
      </c>
      <c r="BB40" s="127">
        <f t="shared" si="125"/>
        <v>1234</v>
      </c>
      <c r="BM40" s="128">
        <f t="shared" ref="BM40:BS40" si="126">BM39-BL39</f>
        <v>2.0230428958742941E-3</v>
      </c>
      <c r="BN40" s="128">
        <f t="shared" si="126"/>
        <v>4.0115628754366917E-3</v>
      </c>
      <c r="BO40" s="128">
        <f t="shared" si="126"/>
        <v>3.2681694108549486E-3</v>
      </c>
      <c r="BP40" s="128">
        <f t="shared" si="126"/>
        <v>1.9931230350707096E-3</v>
      </c>
      <c r="BQ40" s="128">
        <f t="shared" si="126"/>
        <v>1.1622715158321473E-3</v>
      </c>
      <c r="BR40" s="128">
        <f t="shared" si="126"/>
        <v>2.2393865047618533E-3</v>
      </c>
      <c r="BS40" s="128">
        <f t="shared" si="126"/>
        <v>2.8400852485880312E-3</v>
      </c>
      <c r="BT40" s="128">
        <f>BT39-BS39</f>
        <v>1.8734435918562609E-3</v>
      </c>
      <c r="BU40" s="128">
        <f>BU39-BT39</f>
        <v>2.0943902562521322E-3</v>
      </c>
      <c r="BV40" s="128">
        <f>BV39-BU39</f>
        <v>1.3371876251455639E-3</v>
      </c>
      <c r="BW40" s="128">
        <f>BW39-BV39</f>
        <v>8.7365993546516529E-3</v>
      </c>
      <c r="BX40" s="129">
        <f>(BX9+BX11+BX13+BX14+BX17+BX18+BX20+BX22+BX23+BX31+BX32+BX35+BX36)/13</f>
        <v>5996.1538461538457</v>
      </c>
      <c r="BY40" s="128">
        <f>BY39/AH39</f>
        <v>4.4267584822805378E-2</v>
      </c>
      <c r="CC40" s="127">
        <f t="shared" ref="CC40:CI40" si="127">CC39-CB39</f>
        <v>869</v>
      </c>
      <c r="CD40" s="127">
        <f t="shared" si="127"/>
        <v>337</v>
      </c>
      <c r="CE40" s="127">
        <f t="shared" si="127"/>
        <v>189</v>
      </c>
      <c r="CF40" s="127">
        <f t="shared" si="127"/>
        <v>89</v>
      </c>
      <c r="CG40" s="127">
        <f t="shared" si="127"/>
        <v>17</v>
      </c>
      <c r="CH40" s="127">
        <f t="shared" si="127"/>
        <v>3</v>
      </c>
      <c r="CI40" s="127">
        <f t="shared" si="127"/>
        <v>179</v>
      </c>
      <c r="CJ40" s="127">
        <f>CJ39-CI39</f>
        <v>63</v>
      </c>
      <c r="CK40" s="127">
        <f>CK39-CJ39</f>
        <v>87</v>
      </c>
      <c r="CL40" s="127">
        <f>CL39-CK39</f>
        <v>22</v>
      </c>
      <c r="CM40" s="127">
        <f>CM39-CL39</f>
        <v>0</v>
      </c>
      <c r="CZ40" s="128">
        <f t="shared" ref="CZ40:DE40" si="128">CZ39-CY39</f>
        <v>2.0000276183330494E-3</v>
      </c>
      <c r="DA40" s="128">
        <f t="shared" si="128"/>
        <v>7.7561485313951475E-4</v>
      </c>
      <c r="DB40" s="128">
        <f t="shared" si="128"/>
        <v>4.3498874552928314E-4</v>
      </c>
      <c r="DC40" s="128">
        <f t="shared" si="128"/>
        <v>2.0483597011696289E-4</v>
      </c>
      <c r="DD40" s="130">
        <f t="shared" si="128"/>
        <v>3.9125971820094113E-5</v>
      </c>
      <c r="DE40" s="130">
        <f t="shared" si="128"/>
        <v>6.904583262370978E-6</v>
      </c>
      <c r="DF40" s="130">
        <f>DF39-DE39</f>
        <v>4.119734679880506E-4</v>
      </c>
      <c r="DG40" s="130">
        <f>DG39-DF39</f>
        <v>1.4499624850975931E-4</v>
      </c>
      <c r="DH40" s="130">
        <f t="shared" ref="DH40:DI40" si="129">DH39-DG39</f>
        <v>2.0023291460871673E-4</v>
      </c>
      <c r="DI40" s="130">
        <f t="shared" si="129"/>
        <v>5.0633610590711253E-5</v>
      </c>
      <c r="DJ40" s="130">
        <f>DJ39-DI39</f>
        <v>0</v>
      </c>
      <c r="DL40" s="131">
        <f t="shared" ref="DL40:DW40" si="130">DL39-DK39</f>
        <v>606</v>
      </c>
      <c r="DM40" s="131">
        <f t="shared" si="130"/>
        <v>1751</v>
      </c>
      <c r="DN40" s="131">
        <f t="shared" si="130"/>
        <v>1748</v>
      </c>
      <c r="DO40" s="131">
        <f t="shared" si="130"/>
        <v>2080</v>
      </c>
      <c r="DP40" s="131">
        <f t="shared" si="130"/>
        <v>1609</v>
      </c>
      <c r="DQ40" s="131">
        <f t="shared" si="130"/>
        <v>955</v>
      </c>
      <c r="DR40" s="131">
        <f t="shared" si="130"/>
        <v>522</v>
      </c>
      <c r="DS40" s="131">
        <f t="shared" si="130"/>
        <v>976</v>
      </c>
      <c r="DT40" s="131">
        <f t="shared" si="130"/>
        <v>1413</v>
      </c>
      <c r="DU40" s="131">
        <f t="shared" si="130"/>
        <v>877</v>
      </c>
      <c r="DV40" s="131">
        <f t="shared" si="130"/>
        <v>997</v>
      </c>
      <c r="DW40" s="131">
        <f t="shared" si="130"/>
        <v>603</v>
      </c>
      <c r="DX40" s="131">
        <f>DX39-DW39</f>
        <v>3796</v>
      </c>
      <c r="DZ40" s="132">
        <f t="shared" ref="DZ40:EE40" si="131">DZ39-DY39</f>
        <v>1.3947258189986877E-3</v>
      </c>
      <c r="EA40" s="132">
        <f t="shared" si="131"/>
        <v>4.0299750974697179E-3</v>
      </c>
      <c r="EB40" s="132">
        <f t="shared" si="131"/>
        <v>4.0230705142073608E-3</v>
      </c>
      <c r="EC40" s="132">
        <f t="shared" si="131"/>
        <v>4.7871777285761752E-3</v>
      </c>
      <c r="ED40" s="132">
        <f t="shared" si="131"/>
        <v>3.7031581563842231E-3</v>
      </c>
      <c r="EE40" s="132">
        <f t="shared" si="131"/>
        <v>2.1979590051875997E-3</v>
      </c>
      <c r="EF40" s="132">
        <f>EF39-EE39</f>
        <v>1.2013974876523559E-3</v>
      </c>
      <c r="EG40" s="132">
        <f t="shared" ref="EG40" si="132">EG39-EF39</f>
        <v>2.2462910880242104E-3</v>
      </c>
      <c r="EH40" s="132">
        <f>EH39-EG39</f>
        <v>3.2520587165760784E-3</v>
      </c>
      <c r="EI40" s="132">
        <f>EI39-EH39</f>
        <v>2.018439840365982E-3</v>
      </c>
      <c r="EJ40" s="132">
        <f>EJ39-EI39</f>
        <v>2.2946231708608211E-3</v>
      </c>
      <c r="EK40" s="132">
        <f>EK39-EJ39</f>
        <v>1.3878212357363306E-3</v>
      </c>
      <c r="EL40" s="132">
        <f>EL39-EK39</f>
        <v>8.7365993546516529E-3</v>
      </c>
      <c r="FF40" s="131">
        <f>FF39-EM39</f>
        <v>225</v>
      </c>
      <c r="FG40" s="131">
        <f t="shared" ref="FG40:FL40" si="133">FG39-FF39</f>
        <v>1372</v>
      </c>
      <c r="FH40" s="131">
        <f t="shared" si="133"/>
        <v>2391</v>
      </c>
      <c r="FI40" s="131">
        <f t="shared" si="133"/>
        <v>3893</v>
      </c>
      <c r="FJ40" s="131">
        <f t="shared" si="133"/>
        <v>1449</v>
      </c>
      <c r="FK40" s="131">
        <f t="shared" si="133"/>
        <v>1773</v>
      </c>
      <c r="FL40" s="131">
        <f t="shared" si="133"/>
        <v>1106</v>
      </c>
      <c r="FM40" s="131">
        <f>FM39-FL39</f>
        <v>2354</v>
      </c>
      <c r="FN40" s="131">
        <f>FN39-FM39</f>
        <v>3780</v>
      </c>
      <c r="FO40" s="131">
        <f>FO39-FN39</f>
        <v>3947</v>
      </c>
      <c r="FP40" s="131">
        <f>FP39-FN39</f>
        <v>5296</v>
      </c>
      <c r="FQ40" s="131">
        <f>FQ39-FO39</f>
        <v>4098</v>
      </c>
      <c r="FR40" s="131">
        <f>FR39-FP39</f>
        <v>3910</v>
      </c>
      <c r="FS40" s="131"/>
      <c r="FW40" s="132">
        <f>FW39-FT39</f>
        <v>5.178437446777262E-4</v>
      </c>
      <c r="FX40" s="132">
        <f t="shared" ref="FX40:GC40" si="134">FX39-FW39</f>
        <v>3.157696078657013E-3</v>
      </c>
      <c r="FY40" s="132">
        <f t="shared" si="134"/>
        <v>5.5029528601085453E-3</v>
      </c>
      <c r="FZ40" s="132">
        <f t="shared" si="134"/>
        <v>8.9598475468015693E-3</v>
      </c>
      <c r="GA40" s="132">
        <f t="shared" si="134"/>
        <v>3.3349137157244746E-3</v>
      </c>
      <c r="GB40" s="132">
        <f t="shared" si="134"/>
        <v>4.0806087080604292E-3</v>
      </c>
      <c r="GC40" s="132">
        <f t="shared" si="134"/>
        <v>2.5454896960602214E-3</v>
      </c>
      <c r="GD40" s="132">
        <f>GD39-GC39</f>
        <v>5.4177963332059931E-3</v>
      </c>
      <c r="GE40" s="132">
        <f>GE39-GD39</f>
        <v>8.6997749105856559E-3</v>
      </c>
      <c r="GF40" s="132">
        <f>GF39-GE39</f>
        <v>9.0841300455242191E-3</v>
      </c>
      <c r="GG40" s="132">
        <f>GG39-GE39</f>
        <v>1.218889098583642E-2</v>
      </c>
      <c r="GH40" s="132">
        <f>GH39-GF39</f>
        <v>9.4316607363968408E-3</v>
      </c>
      <c r="GI40" s="132">
        <f>GI39-GG39</f>
        <v>8.9989735186216668E-3</v>
      </c>
      <c r="GJ40" s="132"/>
      <c r="GK40" s="132">
        <f>GG40-EI40</f>
        <v>1.0170451145470438E-2</v>
      </c>
      <c r="GL40" s="132"/>
      <c r="GZ40" s="69">
        <f>(GZ9+GZ11+GZ13+GZ14+GZ17+GZ18+GZ20+GZ22+GZ23+GZ31+GZ32+GZ35+GZ36)/13</f>
        <v>0.48076923076923078</v>
      </c>
      <c r="HA40" s="69">
        <f>(HA9+HA11+HA13+HA14+HA17+HA18+HA20+HA22+HA23+HA31+HA32+HA35+HA36)/13</f>
        <v>0.625</v>
      </c>
    </row>
    <row r="41" spans="1:224" x14ac:dyDescent="0.25">
      <c r="BY41" s="128"/>
      <c r="FF41" s="131"/>
      <c r="FG41" s="131"/>
      <c r="FH41" s="131"/>
      <c r="FI41" s="131"/>
      <c r="FJ41" s="131"/>
      <c r="FK41" s="131"/>
      <c r="FL41" s="131"/>
      <c r="FM41" s="131"/>
      <c r="FN41" s="131"/>
      <c r="FO41" s="131"/>
      <c r="FP41" s="131"/>
      <c r="FQ41" s="131"/>
      <c r="FR41" s="131"/>
      <c r="FS41" s="131"/>
    </row>
    <row r="42" spans="1:224" x14ac:dyDescent="0.25">
      <c r="A42" s="135" t="s">
        <v>252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11"/>
      <c r="EO42" s="111"/>
      <c r="EP42" s="111"/>
      <c r="EQ42" s="111"/>
      <c r="ER42" s="111"/>
      <c r="ES42" s="111"/>
      <c r="ET42" s="111"/>
      <c r="EU42" s="111"/>
      <c r="EV42" s="136"/>
      <c r="EW42" s="136"/>
      <c r="EX42" s="137"/>
      <c r="EY42" s="137"/>
      <c r="EZ42" s="138"/>
      <c r="FA42" s="139"/>
      <c r="FB42" s="139"/>
      <c r="FC42" s="139"/>
      <c r="FD42" s="139"/>
      <c r="FE42" s="139"/>
      <c r="FT42" s="139"/>
      <c r="FU42" s="137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7"/>
      <c r="GQ42" s="137"/>
      <c r="GR42" s="137"/>
      <c r="GS42" s="137"/>
      <c r="GT42" s="137"/>
      <c r="GU42" s="137"/>
      <c r="GV42" s="137"/>
      <c r="GW42" s="137"/>
      <c r="GX42" s="137"/>
      <c r="GY42" s="137"/>
      <c r="GZ42" s="136"/>
      <c r="HA42" s="136"/>
      <c r="HB42" s="137"/>
      <c r="HC42" s="138"/>
      <c r="HD42" s="138"/>
      <c r="HE42" s="137"/>
      <c r="HF42" s="137"/>
      <c r="HG42" s="137"/>
      <c r="HH42" s="137"/>
      <c r="HI42" s="137"/>
      <c r="HJ42" s="137"/>
      <c r="HK42" s="137"/>
      <c r="HL42" s="137"/>
      <c r="HM42" s="137"/>
      <c r="HP42" s="140"/>
    </row>
    <row r="44" spans="1:224" x14ac:dyDescent="0.25">
      <c r="A44" s="141"/>
      <c r="AF44" s="142"/>
      <c r="AG44" s="142"/>
      <c r="AH44" s="142"/>
      <c r="AI44" s="137"/>
      <c r="AJ44" s="137"/>
    </row>
    <row r="45" spans="1:224" x14ac:dyDescent="0.25">
      <c r="A45" s="143"/>
      <c r="AF45" s="142"/>
      <c r="AG45" s="142"/>
      <c r="AH45" s="142"/>
      <c r="AI45" s="137"/>
      <c r="AJ45" s="137"/>
    </row>
    <row r="62" spans="1:1" x14ac:dyDescent="0.25">
      <c r="A62" s="84"/>
    </row>
  </sheetData>
  <mergeCells count="1">
    <mergeCell ref="A42:EM4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2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22.140625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hidden="1" customWidth="1"/>
    <col min="20" max="24" width="15.42578125" style="124" hidden="1" customWidth="1"/>
    <col min="25" max="25" width="14.140625" style="124" hidden="1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2" width="19.85546875" style="126" customWidth="1"/>
    <col min="33" max="33" width="19.85546875" style="127" hidden="1" customWidth="1"/>
    <col min="34" max="34" width="26.7109375" style="126" customWidth="1"/>
    <col min="35" max="35" width="15.7109375" style="126" hidden="1" customWidth="1"/>
    <col min="36" max="36" width="2.42578125" style="126" hidden="1" customWidth="1"/>
    <col min="37" max="37" width="28" style="126" customWidth="1"/>
    <col min="38" max="38" width="12.28515625" style="126" customWidth="1"/>
    <col min="39" max="39" width="16.85546875" style="125" customWidth="1"/>
    <col min="40" max="40" width="15.140625" style="126" customWidth="1"/>
    <col min="41" max="41" width="15.5703125" style="126" hidden="1" customWidth="1"/>
    <col min="42" max="42" width="15.7109375" style="124" hidden="1" customWidth="1"/>
    <col min="43" max="43" width="12.140625" style="127" customWidth="1"/>
    <col min="44" max="16384" width="9.140625" style="55"/>
  </cols>
  <sheetData>
    <row r="1" spans="1:44" s="84" customFormat="1" ht="90.75" customHeight="1" x14ac:dyDescent="0.25">
      <c r="A1" s="1" t="s">
        <v>309</v>
      </c>
      <c r="B1" s="80" t="s">
        <v>1</v>
      </c>
      <c r="C1" s="80" t="s">
        <v>2</v>
      </c>
      <c r="D1" s="80" t="s">
        <v>3</v>
      </c>
      <c r="E1" s="176"/>
      <c r="F1" s="176"/>
      <c r="G1" s="176"/>
      <c r="H1" s="176"/>
      <c r="I1" s="176"/>
      <c r="J1" s="176"/>
      <c r="K1" s="176"/>
      <c r="L1" s="176"/>
      <c r="M1" s="176"/>
      <c r="N1" s="80" t="s">
        <v>4</v>
      </c>
      <c r="O1" s="80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3" t="s">
        <v>20</v>
      </c>
      <c r="AE1" s="4" t="s">
        <v>21</v>
      </c>
      <c r="AF1" s="4" t="s">
        <v>22</v>
      </c>
      <c r="AG1" s="5" t="s">
        <v>23</v>
      </c>
      <c r="AH1" s="4" t="s">
        <v>310</v>
      </c>
      <c r="AI1" s="4" t="s">
        <v>27</v>
      </c>
      <c r="AJ1" s="4" t="s">
        <v>28</v>
      </c>
      <c r="AK1" s="4" t="s">
        <v>311</v>
      </c>
      <c r="AL1" s="4" t="s">
        <v>168</v>
      </c>
      <c r="AM1" s="3" t="s">
        <v>312</v>
      </c>
      <c r="AN1" s="4" t="s">
        <v>313</v>
      </c>
      <c r="AO1" s="20" t="s">
        <v>210</v>
      </c>
      <c r="AP1" s="21" t="s">
        <v>211</v>
      </c>
      <c r="AQ1" s="4" t="s">
        <v>212</v>
      </c>
    </row>
    <row r="2" spans="1:44" x14ac:dyDescent="0.25">
      <c r="A2" s="23" t="s">
        <v>218</v>
      </c>
      <c r="B2" s="24">
        <v>2</v>
      </c>
      <c r="C2" s="24">
        <v>15</v>
      </c>
      <c r="D2" s="24">
        <f t="shared" ref="D2:D36" si="0">SUM(E2:M2)</f>
        <v>2439</v>
      </c>
      <c r="E2" s="24">
        <v>87</v>
      </c>
      <c r="F2" s="24">
        <v>0</v>
      </c>
      <c r="G2" s="24">
        <v>135</v>
      </c>
      <c r="H2" s="24">
        <v>211</v>
      </c>
      <c r="I2" s="24">
        <v>976</v>
      </c>
      <c r="J2" s="24">
        <v>470</v>
      </c>
      <c r="K2" s="24">
        <v>0</v>
      </c>
      <c r="L2" s="24">
        <v>560</v>
      </c>
      <c r="M2" s="24">
        <v>0</v>
      </c>
      <c r="N2" s="24">
        <v>17</v>
      </c>
      <c r="O2" s="24">
        <v>18</v>
      </c>
      <c r="P2" s="24">
        <v>17</v>
      </c>
      <c r="Q2" s="24">
        <v>17</v>
      </c>
      <c r="R2" s="24">
        <f t="shared" ref="R2:R36" si="1">Q2-P2</f>
        <v>0</v>
      </c>
      <c r="S2" s="25">
        <v>8601</v>
      </c>
      <c r="T2" s="24">
        <v>4451</v>
      </c>
      <c r="U2" s="24">
        <v>4660</v>
      </c>
      <c r="V2" s="24">
        <v>4713</v>
      </c>
      <c r="W2" s="26">
        <f t="shared" ref="W2:W36" si="2">U2-T2</f>
        <v>209</v>
      </c>
      <c r="X2" s="26">
        <v>5143</v>
      </c>
      <c r="Y2" s="25">
        <v>8946</v>
      </c>
      <c r="Z2" s="26">
        <v>6208</v>
      </c>
      <c r="AA2" s="26">
        <v>7624</v>
      </c>
      <c r="AB2" s="26">
        <v>7942</v>
      </c>
      <c r="AC2" s="26">
        <f t="shared" ref="AC2:AC36" si="3">AB2-AA2</f>
        <v>318</v>
      </c>
      <c r="AD2" s="27">
        <f t="shared" ref="AD2:AD36" si="4">AC2/(AA2/100)</f>
        <v>4.1710388247639036</v>
      </c>
      <c r="AE2" s="28">
        <v>4318</v>
      </c>
      <c r="AF2" s="28">
        <f>[1]Лист1!B3</f>
        <v>8946</v>
      </c>
      <c r="AG2" s="177">
        <v>6710</v>
      </c>
      <c r="AH2" s="28">
        <v>6852</v>
      </c>
      <c r="AI2" s="54">
        <f t="shared" ref="AI2:AI36" si="5">AH2/(S2/100)</f>
        <v>79.665155214509937</v>
      </c>
      <c r="AJ2" s="54">
        <f t="shared" ref="AJ2:AJ36" si="6">AH2/(Y2/100)</f>
        <v>76.592890677397719</v>
      </c>
      <c r="AK2" s="54">
        <f t="shared" ref="AK2:AK36" si="7">AH2/(AF2/100)</f>
        <v>76.592890677397719</v>
      </c>
      <c r="AL2" s="177">
        <v>2684</v>
      </c>
      <c r="AM2" s="54">
        <f t="shared" ref="AM2:AM36" si="8">AL2/(AF2/100)</f>
        <v>30.002235636038456</v>
      </c>
      <c r="AN2" s="48"/>
      <c r="AO2" s="54">
        <f t="shared" ref="AO2:AO36" si="9">AB2/(S2/100)</f>
        <v>92.338100220904536</v>
      </c>
      <c r="AP2" s="54">
        <f t="shared" ref="AP2:AP36" si="10">AB2/(Y2/100)</f>
        <v>88.777107086966254</v>
      </c>
      <c r="AQ2" s="48">
        <f t="shared" ref="AQ2:AQ36" si="11">AN2/(AF2/100)</f>
        <v>0</v>
      </c>
    </row>
    <row r="3" spans="1:44" x14ac:dyDescent="0.25">
      <c r="A3" s="23" t="s">
        <v>227</v>
      </c>
      <c r="B3" s="24">
        <v>2</v>
      </c>
      <c r="C3" s="24">
        <v>2</v>
      </c>
      <c r="D3" s="24">
        <f t="shared" si="0"/>
        <v>1840</v>
      </c>
      <c r="E3" s="24">
        <v>117</v>
      </c>
      <c r="F3" s="24">
        <v>0</v>
      </c>
      <c r="G3" s="24">
        <v>183</v>
      </c>
      <c r="H3" s="24">
        <v>73</v>
      </c>
      <c r="I3" s="24">
        <v>913</v>
      </c>
      <c r="J3" s="24">
        <v>350</v>
      </c>
      <c r="K3" s="24">
        <v>0</v>
      </c>
      <c r="L3" s="24">
        <v>204</v>
      </c>
      <c r="M3" s="24">
        <v>0</v>
      </c>
      <c r="N3" s="24">
        <v>2</v>
      </c>
      <c r="O3" s="24">
        <v>2</v>
      </c>
      <c r="P3" s="24">
        <v>4</v>
      </c>
      <c r="Q3" s="24">
        <v>4</v>
      </c>
      <c r="R3" s="24">
        <f t="shared" si="1"/>
        <v>0</v>
      </c>
      <c r="S3" s="25">
        <v>2718</v>
      </c>
      <c r="T3" s="26">
        <v>1369</v>
      </c>
      <c r="U3" s="26">
        <v>1377</v>
      </c>
      <c r="V3" s="26">
        <v>1378</v>
      </c>
      <c r="W3" s="26">
        <f t="shared" si="2"/>
        <v>8</v>
      </c>
      <c r="X3" s="26">
        <v>1378</v>
      </c>
      <c r="Y3" s="25">
        <v>2793</v>
      </c>
      <c r="Z3" s="26">
        <v>1388</v>
      </c>
      <c r="AA3" s="26">
        <v>1725</v>
      </c>
      <c r="AB3" s="26">
        <v>1772</v>
      </c>
      <c r="AC3" s="26">
        <f t="shared" si="3"/>
        <v>47</v>
      </c>
      <c r="AD3" s="27">
        <f t="shared" si="4"/>
        <v>2.7246376811594204</v>
      </c>
      <c r="AE3" s="28">
        <v>541</v>
      </c>
      <c r="AF3" s="28">
        <f>[1]Лист1!B15</f>
        <v>2793</v>
      </c>
      <c r="AG3" s="28">
        <v>2133</v>
      </c>
      <c r="AH3" s="28">
        <v>2068</v>
      </c>
      <c r="AI3" s="54">
        <f t="shared" si="5"/>
        <v>76.085356880058868</v>
      </c>
      <c r="AJ3" s="54">
        <f t="shared" si="6"/>
        <v>74.042248478338706</v>
      </c>
      <c r="AK3" s="54">
        <f t="shared" si="7"/>
        <v>74.042248478338706</v>
      </c>
      <c r="AL3" s="48"/>
      <c r="AM3" s="54">
        <f t="shared" si="8"/>
        <v>0</v>
      </c>
      <c r="AN3" s="48"/>
      <c r="AO3" s="54">
        <f t="shared" si="9"/>
        <v>65.194996320824131</v>
      </c>
      <c r="AP3" s="54">
        <f t="shared" si="10"/>
        <v>63.444325098460439</v>
      </c>
      <c r="AQ3" s="48">
        <f t="shared" si="11"/>
        <v>0</v>
      </c>
    </row>
    <row r="4" spans="1:44" x14ac:dyDescent="0.25">
      <c r="A4" s="23" t="s">
        <v>232</v>
      </c>
      <c r="B4" s="24">
        <v>3</v>
      </c>
      <c r="C4" s="24">
        <v>31</v>
      </c>
      <c r="D4" s="24">
        <f t="shared" si="0"/>
        <v>2408</v>
      </c>
      <c r="E4" s="24">
        <v>397</v>
      </c>
      <c r="F4" s="24">
        <v>0</v>
      </c>
      <c r="G4" s="24">
        <v>32</v>
      </c>
      <c r="H4" s="24">
        <v>86</v>
      </c>
      <c r="I4" s="24">
        <v>506</v>
      </c>
      <c r="J4" s="24">
        <v>1034</v>
      </c>
      <c r="K4" s="24">
        <v>0</v>
      </c>
      <c r="L4" s="24">
        <v>353</v>
      </c>
      <c r="M4" s="24">
        <v>0</v>
      </c>
      <c r="N4" s="24">
        <v>33</v>
      </c>
      <c r="O4" s="24">
        <v>33</v>
      </c>
      <c r="P4" s="24">
        <v>32</v>
      </c>
      <c r="Q4" s="24">
        <v>32</v>
      </c>
      <c r="R4" s="24">
        <f t="shared" si="1"/>
        <v>0</v>
      </c>
      <c r="S4" s="25">
        <v>9003</v>
      </c>
      <c r="T4" s="26">
        <v>796</v>
      </c>
      <c r="U4" s="26">
        <v>909</v>
      </c>
      <c r="V4" s="26">
        <v>923</v>
      </c>
      <c r="W4" s="26">
        <f t="shared" si="2"/>
        <v>113</v>
      </c>
      <c r="X4" s="26">
        <v>2997</v>
      </c>
      <c r="Y4" s="25">
        <v>9263</v>
      </c>
      <c r="Z4" s="26">
        <v>4052</v>
      </c>
      <c r="AA4" s="26">
        <v>4776</v>
      </c>
      <c r="AB4" s="26">
        <v>4867</v>
      </c>
      <c r="AC4" s="26">
        <f t="shared" si="3"/>
        <v>91</v>
      </c>
      <c r="AD4" s="27">
        <f t="shared" si="4"/>
        <v>1.9053601340033501</v>
      </c>
      <c r="AE4" s="28">
        <v>6</v>
      </c>
      <c r="AF4" s="28">
        <f>[1]Лист1!B20</f>
        <v>9023</v>
      </c>
      <c r="AG4" s="178">
        <v>6768</v>
      </c>
      <c r="AH4" s="28">
        <v>6573</v>
      </c>
      <c r="AI4" s="54">
        <f t="shared" si="5"/>
        <v>73.00899700099967</v>
      </c>
      <c r="AJ4" s="54">
        <f t="shared" si="6"/>
        <v>70.959732268163663</v>
      </c>
      <c r="AK4" s="54">
        <f t="shared" si="7"/>
        <v>72.847168347556249</v>
      </c>
      <c r="AL4" s="48">
        <v>500</v>
      </c>
      <c r="AM4" s="54">
        <f t="shared" si="8"/>
        <v>5.5413942147844395</v>
      </c>
      <c r="AN4" s="48"/>
      <c r="AO4" s="54">
        <f t="shared" si="9"/>
        <v>54.059757858491615</v>
      </c>
      <c r="AP4" s="54">
        <f t="shared" si="10"/>
        <v>52.542372881355938</v>
      </c>
      <c r="AQ4" s="48">
        <f t="shared" si="11"/>
        <v>0</v>
      </c>
    </row>
    <row r="5" spans="1:44" x14ac:dyDescent="0.25">
      <c r="A5" s="23" t="s">
        <v>233</v>
      </c>
      <c r="B5" s="24" t="s">
        <v>234</v>
      </c>
      <c r="C5" s="24">
        <v>11</v>
      </c>
      <c r="D5" s="24">
        <f t="shared" si="0"/>
        <v>515</v>
      </c>
      <c r="E5" s="24">
        <v>0</v>
      </c>
      <c r="F5" s="24">
        <v>0</v>
      </c>
      <c r="G5" s="24">
        <v>0</v>
      </c>
      <c r="H5" s="24">
        <v>0</v>
      </c>
      <c r="I5" s="24">
        <v>515</v>
      </c>
      <c r="J5" s="24">
        <v>0</v>
      </c>
      <c r="K5" s="24">
        <v>0</v>
      </c>
      <c r="L5" s="24">
        <v>0</v>
      </c>
      <c r="M5" s="24">
        <v>0</v>
      </c>
      <c r="N5" s="24">
        <v>14</v>
      </c>
      <c r="O5" s="24">
        <v>14</v>
      </c>
      <c r="P5" s="24">
        <v>15</v>
      </c>
      <c r="Q5" s="24">
        <v>15</v>
      </c>
      <c r="R5" s="24">
        <f t="shared" si="1"/>
        <v>0</v>
      </c>
      <c r="S5" s="25">
        <v>4862</v>
      </c>
      <c r="T5" s="26">
        <v>47</v>
      </c>
      <c r="U5" s="26">
        <v>48</v>
      </c>
      <c r="V5" s="26">
        <v>49</v>
      </c>
      <c r="W5" s="26">
        <f t="shared" si="2"/>
        <v>1</v>
      </c>
      <c r="X5" s="26">
        <v>991</v>
      </c>
      <c r="Y5" s="25">
        <v>4920</v>
      </c>
      <c r="Z5" s="26">
        <v>1760</v>
      </c>
      <c r="AA5" s="26">
        <v>3061</v>
      </c>
      <c r="AB5" s="26">
        <v>3422</v>
      </c>
      <c r="AC5" s="26">
        <f t="shared" si="3"/>
        <v>361</v>
      </c>
      <c r="AD5" s="27">
        <f t="shared" si="4"/>
        <v>11.793531525645214</v>
      </c>
      <c r="AE5" s="28">
        <v>1999</v>
      </c>
      <c r="AF5" s="28">
        <f>[1]Лист1!B21</f>
        <v>4920</v>
      </c>
      <c r="AG5" s="28">
        <v>3675</v>
      </c>
      <c r="AH5" s="28">
        <v>3602</v>
      </c>
      <c r="AI5" s="54">
        <f t="shared" si="5"/>
        <v>74.084738790621145</v>
      </c>
      <c r="AJ5" s="54">
        <f t="shared" si="6"/>
        <v>73.211382113821131</v>
      </c>
      <c r="AK5" s="54">
        <f t="shared" si="7"/>
        <v>73.211382113821131</v>
      </c>
      <c r="AL5" s="48"/>
      <c r="AM5" s="54">
        <f t="shared" si="8"/>
        <v>0</v>
      </c>
      <c r="AN5" s="48"/>
      <c r="AO5" s="54">
        <f t="shared" si="9"/>
        <v>70.382558617852737</v>
      </c>
      <c r="AP5" s="54">
        <f t="shared" si="10"/>
        <v>69.552845528455279</v>
      </c>
      <c r="AQ5" s="48">
        <f t="shared" si="11"/>
        <v>0</v>
      </c>
    </row>
    <row r="6" spans="1:44" x14ac:dyDescent="0.25">
      <c r="A6" s="23" t="s">
        <v>247</v>
      </c>
      <c r="B6" s="24">
        <v>2</v>
      </c>
      <c r="C6" s="24">
        <v>3</v>
      </c>
      <c r="D6" s="24">
        <f t="shared" si="0"/>
        <v>2160</v>
      </c>
      <c r="E6" s="24">
        <v>95</v>
      </c>
      <c r="F6" s="24">
        <v>0</v>
      </c>
      <c r="G6" s="24">
        <v>22</v>
      </c>
      <c r="H6" s="24">
        <v>90</v>
      </c>
      <c r="I6" s="24">
        <v>603</v>
      </c>
      <c r="J6" s="24">
        <v>942</v>
      </c>
      <c r="K6" s="24">
        <v>0</v>
      </c>
      <c r="L6" s="24">
        <v>408</v>
      </c>
      <c r="M6" s="24">
        <v>0</v>
      </c>
      <c r="N6" s="24">
        <v>7</v>
      </c>
      <c r="O6" s="24">
        <v>12</v>
      </c>
      <c r="P6" s="24">
        <v>13</v>
      </c>
      <c r="Q6" s="24">
        <v>13</v>
      </c>
      <c r="R6" s="24">
        <f t="shared" si="1"/>
        <v>0</v>
      </c>
      <c r="S6" s="25">
        <v>4130</v>
      </c>
      <c r="T6" s="26">
        <v>710</v>
      </c>
      <c r="U6" s="26">
        <v>766</v>
      </c>
      <c r="V6" s="26">
        <v>874</v>
      </c>
      <c r="W6" s="26">
        <f t="shared" si="2"/>
        <v>56</v>
      </c>
      <c r="X6" s="26">
        <v>1042</v>
      </c>
      <c r="Y6" s="25">
        <v>4248</v>
      </c>
      <c r="Z6" s="26">
        <v>1195</v>
      </c>
      <c r="AA6" s="26">
        <v>1502</v>
      </c>
      <c r="AB6" s="26">
        <v>2121</v>
      </c>
      <c r="AC6" s="26">
        <f t="shared" si="3"/>
        <v>619</v>
      </c>
      <c r="AD6" s="27">
        <f t="shared" si="4"/>
        <v>41.211717709720375</v>
      </c>
      <c r="AE6" s="28">
        <v>187</v>
      </c>
      <c r="AF6" s="28">
        <f>[1]Лист1!B33</f>
        <v>4130</v>
      </c>
      <c r="AG6" s="73">
        <v>3098</v>
      </c>
      <c r="AH6" s="28">
        <v>3100</v>
      </c>
      <c r="AI6" s="54">
        <f t="shared" si="5"/>
        <v>75.060532687651332</v>
      </c>
      <c r="AJ6" s="54">
        <f t="shared" si="6"/>
        <v>72.975517890772139</v>
      </c>
      <c r="AK6" s="54">
        <f t="shared" si="7"/>
        <v>75.060532687651332</v>
      </c>
      <c r="AL6" s="179">
        <v>401</v>
      </c>
      <c r="AM6" s="54">
        <f t="shared" si="8"/>
        <v>9.7094430992736083</v>
      </c>
      <c r="AN6" s="48"/>
      <c r="AO6" s="54">
        <f t="shared" si="9"/>
        <v>51.355932203389834</v>
      </c>
      <c r="AP6" s="54">
        <f t="shared" si="10"/>
        <v>49.929378531073453</v>
      </c>
      <c r="AQ6" s="48">
        <f t="shared" si="11"/>
        <v>0</v>
      </c>
    </row>
    <row r="7" spans="1:44" x14ac:dyDescent="0.25">
      <c r="A7" s="23" t="s">
        <v>241</v>
      </c>
      <c r="B7" s="24">
        <v>2</v>
      </c>
      <c r="C7" s="24">
        <v>5</v>
      </c>
      <c r="D7" s="24">
        <f t="shared" si="0"/>
        <v>905</v>
      </c>
      <c r="E7" s="24">
        <v>54</v>
      </c>
      <c r="F7" s="24">
        <v>31</v>
      </c>
      <c r="G7" s="24">
        <v>126</v>
      </c>
      <c r="H7" s="24">
        <v>20</v>
      </c>
      <c r="I7" s="24">
        <v>408</v>
      </c>
      <c r="J7" s="24">
        <v>204</v>
      </c>
      <c r="K7" s="24">
        <v>0</v>
      </c>
      <c r="L7" s="24">
        <v>62</v>
      </c>
      <c r="M7" s="24">
        <v>0</v>
      </c>
      <c r="N7" s="24">
        <v>7</v>
      </c>
      <c r="O7" s="24">
        <v>7</v>
      </c>
      <c r="P7" s="24">
        <v>7</v>
      </c>
      <c r="Q7" s="24">
        <v>7</v>
      </c>
      <c r="R7" s="24">
        <f t="shared" si="1"/>
        <v>0</v>
      </c>
      <c r="S7" s="25">
        <v>1535</v>
      </c>
      <c r="T7" s="26">
        <v>672</v>
      </c>
      <c r="U7" s="26">
        <v>685</v>
      </c>
      <c r="V7" s="26">
        <v>699</v>
      </c>
      <c r="W7" s="26">
        <f t="shared" si="2"/>
        <v>13</v>
      </c>
      <c r="X7" s="26">
        <v>739</v>
      </c>
      <c r="Y7" s="25">
        <v>1548</v>
      </c>
      <c r="Z7" s="26">
        <v>781</v>
      </c>
      <c r="AA7" s="26">
        <v>794</v>
      </c>
      <c r="AB7" s="26">
        <v>824</v>
      </c>
      <c r="AC7" s="26">
        <f t="shared" si="3"/>
        <v>30</v>
      </c>
      <c r="AD7" s="27">
        <f t="shared" si="4"/>
        <v>3.7783375314861458</v>
      </c>
      <c r="AE7" s="28">
        <v>592</v>
      </c>
      <c r="AF7" s="28">
        <f>[1]Лист1!B27</f>
        <v>1476</v>
      </c>
      <c r="AG7" s="73">
        <v>1107</v>
      </c>
      <c r="AH7" s="28">
        <v>651</v>
      </c>
      <c r="AI7" s="54">
        <f t="shared" si="5"/>
        <v>42.410423452768732</v>
      </c>
      <c r="AJ7" s="54">
        <f t="shared" si="6"/>
        <v>42.054263565891475</v>
      </c>
      <c r="AK7" s="54">
        <f t="shared" si="7"/>
        <v>44.105691056910572</v>
      </c>
      <c r="AL7" s="48">
        <v>443</v>
      </c>
      <c r="AM7" s="54">
        <f t="shared" si="8"/>
        <v>30.013550135501355</v>
      </c>
      <c r="AN7" s="48">
        <v>383</v>
      </c>
      <c r="AO7" s="54">
        <f t="shared" si="9"/>
        <v>53.680781758957657</v>
      </c>
      <c r="AP7" s="54">
        <f t="shared" si="10"/>
        <v>53.229974160206716</v>
      </c>
      <c r="AQ7" s="48">
        <f t="shared" si="11"/>
        <v>25.948509485094853</v>
      </c>
      <c r="AR7" s="61"/>
    </row>
    <row r="8" spans="1:44" x14ac:dyDescent="0.25">
      <c r="A8" s="23" t="s">
        <v>224</v>
      </c>
      <c r="B8" s="24">
        <v>4</v>
      </c>
      <c r="C8" s="24">
        <v>23</v>
      </c>
      <c r="D8" s="24">
        <f t="shared" si="0"/>
        <v>3163</v>
      </c>
      <c r="E8" s="24">
        <v>250</v>
      </c>
      <c r="F8" s="24">
        <v>39</v>
      </c>
      <c r="G8" s="24">
        <v>0</v>
      </c>
      <c r="H8" s="24">
        <v>276</v>
      </c>
      <c r="I8" s="24">
        <v>1195</v>
      </c>
      <c r="J8" s="24">
        <v>887</v>
      </c>
      <c r="K8" s="24">
        <v>0</v>
      </c>
      <c r="L8" s="24">
        <v>516</v>
      </c>
      <c r="M8" s="24">
        <v>0</v>
      </c>
      <c r="N8" s="24">
        <v>46</v>
      </c>
      <c r="O8" s="24">
        <v>47</v>
      </c>
      <c r="P8" s="24">
        <v>48</v>
      </c>
      <c r="Q8" s="24">
        <v>48</v>
      </c>
      <c r="R8" s="24">
        <f t="shared" si="1"/>
        <v>0</v>
      </c>
      <c r="S8" s="25">
        <v>9758</v>
      </c>
      <c r="T8" s="26">
        <v>1874</v>
      </c>
      <c r="U8" s="26">
        <v>1878</v>
      </c>
      <c r="V8" s="26">
        <v>1951</v>
      </c>
      <c r="W8" s="26">
        <f t="shared" si="2"/>
        <v>4</v>
      </c>
      <c r="X8" s="26">
        <v>3638</v>
      </c>
      <c r="Y8" s="25">
        <v>10134</v>
      </c>
      <c r="Z8" s="26">
        <v>4568</v>
      </c>
      <c r="AA8" s="26">
        <v>4976</v>
      </c>
      <c r="AB8" s="26">
        <v>4937</v>
      </c>
      <c r="AC8" s="26">
        <f t="shared" si="3"/>
        <v>-39</v>
      </c>
      <c r="AD8" s="27">
        <f t="shared" si="4"/>
        <v>-0.7837620578778135</v>
      </c>
      <c r="AE8" s="28">
        <v>685</v>
      </c>
      <c r="AF8" s="28">
        <v>10137</v>
      </c>
      <c r="AG8" s="179">
        <v>7603</v>
      </c>
      <c r="AH8" s="28">
        <v>6746</v>
      </c>
      <c r="AI8" s="54">
        <f t="shared" si="5"/>
        <v>69.133019061283051</v>
      </c>
      <c r="AJ8" s="54">
        <f t="shared" si="6"/>
        <v>66.567988948095518</v>
      </c>
      <c r="AK8" s="54">
        <f t="shared" si="7"/>
        <v>66.548288448258845</v>
      </c>
      <c r="AL8" s="179">
        <v>154</v>
      </c>
      <c r="AM8" s="54">
        <f t="shared" si="8"/>
        <v>1.5191871362335996</v>
      </c>
      <c r="AN8" s="48"/>
      <c r="AO8" s="54">
        <f t="shared" si="9"/>
        <v>50.594384095101454</v>
      </c>
      <c r="AP8" s="54">
        <f t="shared" si="10"/>
        <v>48.717189658575094</v>
      </c>
      <c r="AQ8" s="48">
        <f t="shared" si="11"/>
        <v>0</v>
      </c>
    </row>
    <row r="9" spans="1:44" x14ac:dyDescent="0.25">
      <c r="A9" s="23" t="s">
        <v>236</v>
      </c>
      <c r="B9" s="24">
        <v>1</v>
      </c>
      <c r="C9" s="24">
        <v>12</v>
      </c>
      <c r="D9" s="24">
        <f t="shared" si="0"/>
        <v>497</v>
      </c>
      <c r="E9" s="24">
        <v>0</v>
      </c>
      <c r="F9" s="24">
        <v>0</v>
      </c>
      <c r="G9" s="24">
        <v>0</v>
      </c>
      <c r="H9" s="24">
        <v>0</v>
      </c>
      <c r="I9" s="24">
        <v>497</v>
      </c>
      <c r="J9" s="24">
        <v>0</v>
      </c>
      <c r="K9" s="24">
        <v>0</v>
      </c>
      <c r="L9" s="24">
        <v>0</v>
      </c>
      <c r="M9" s="24">
        <v>0</v>
      </c>
      <c r="N9" s="24">
        <v>13</v>
      </c>
      <c r="O9" s="24">
        <v>13</v>
      </c>
      <c r="P9" s="24">
        <v>13</v>
      </c>
      <c r="Q9" s="24">
        <v>13</v>
      </c>
      <c r="R9" s="24">
        <f t="shared" si="1"/>
        <v>0</v>
      </c>
      <c r="S9" s="25">
        <v>4474</v>
      </c>
      <c r="T9" s="26">
        <v>521</v>
      </c>
      <c r="U9" s="26">
        <v>572</v>
      </c>
      <c r="V9" s="26">
        <v>720</v>
      </c>
      <c r="W9" s="26">
        <f t="shared" si="2"/>
        <v>51</v>
      </c>
      <c r="X9" s="26">
        <v>754</v>
      </c>
      <c r="Y9" s="25">
        <v>4545</v>
      </c>
      <c r="Z9" s="26">
        <v>863</v>
      </c>
      <c r="AA9" s="26">
        <v>1652</v>
      </c>
      <c r="AB9" s="26">
        <v>2559</v>
      </c>
      <c r="AC9" s="26">
        <f t="shared" si="3"/>
        <v>907</v>
      </c>
      <c r="AD9" s="27">
        <f t="shared" si="4"/>
        <v>54.903147699757874</v>
      </c>
      <c r="AE9" s="28">
        <v>454</v>
      </c>
      <c r="AF9" s="28">
        <f>[1]Лист1!B23</f>
        <v>4545</v>
      </c>
      <c r="AG9" s="28">
        <v>3258</v>
      </c>
      <c r="AH9" s="28">
        <v>3060</v>
      </c>
      <c r="AI9" s="54">
        <f t="shared" si="5"/>
        <v>68.395172105498432</v>
      </c>
      <c r="AJ9" s="54">
        <f t="shared" si="6"/>
        <v>67.326732673267315</v>
      </c>
      <c r="AK9" s="54">
        <f t="shared" si="7"/>
        <v>67.326732673267315</v>
      </c>
      <c r="AL9" s="48"/>
      <c r="AM9" s="54">
        <f t="shared" si="8"/>
        <v>0</v>
      </c>
      <c r="AN9" s="48"/>
      <c r="AO9" s="54">
        <f t="shared" si="9"/>
        <v>57.197139025480553</v>
      </c>
      <c r="AP9" s="54">
        <f t="shared" si="10"/>
        <v>56.303630363036298</v>
      </c>
      <c r="AQ9" s="48">
        <f t="shared" si="11"/>
        <v>0</v>
      </c>
    </row>
    <row r="10" spans="1:44" ht="14.25" customHeight="1" x14ac:dyDescent="0.25">
      <c r="A10" s="23" t="s">
        <v>225</v>
      </c>
      <c r="B10" s="24" t="s">
        <v>226</v>
      </c>
      <c r="C10" s="24">
        <v>9</v>
      </c>
      <c r="D10" s="24">
        <f t="shared" si="0"/>
        <v>3709</v>
      </c>
      <c r="E10" s="24">
        <v>100</v>
      </c>
      <c r="F10" s="24">
        <v>210</v>
      </c>
      <c r="G10" s="24">
        <v>73</v>
      </c>
      <c r="H10" s="24">
        <v>286</v>
      </c>
      <c r="I10" s="24">
        <v>1178</v>
      </c>
      <c r="J10" s="24">
        <v>484</v>
      </c>
      <c r="K10" s="24">
        <v>0</v>
      </c>
      <c r="L10" s="24">
        <v>200</v>
      </c>
      <c r="M10" s="24">
        <v>1178</v>
      </c>
      <c r="N10" s="24">
        <v>27</v>
      </c>
      <c r="O10" s="24">
        <v>41</v>
      </c>
      <c r="P10" s="24">
        <v>44</v>
      </c>
      <c r="Q10" s="24">
        <v>44</v>
      </c>
      <c r="R10" s="24">
        <f t="shared" si="1"/>
        <v>0</v>
      </c>
      <c r="S10" s="25">
        <v>8067</v>
      </c>
      <c r="T10" s="26">
        <v>1935</v>
      </c>
      <c r="U10" s="26">
        <v>1989</v>
      </c>
      <c r="V10" s="26">
        <v>1846</v>
      </c>
      <c r="W10" s="26">
        <f t="shared" si="2"/>
        <v>54</v>
      </c>
      <c r="X10" s="26">
        <v>1822</v>
      </c>
      <c r="Y10" s="25">
        <v>8187</v>
      </c>
      <c r="Z10" s="26">
        <v>3584</v>
      </c>
      <c r="AA10" s="26">
        <v>5912</v>
      </c>
      <c r="AB10" s="26">
        <v>6013</v>
      </c>
      <c r="AC10" s="26">
        <f t="shared" si="3"/>
        <v>101</v>
      </c>
      <c r="AD10" s="27">
        <f t="shared" si="4"/>
        <v>1.7083897158322057</v>
      </c>
      <c r="AE10" s="28">
        <v>2661</v>
      </c>
      <c r="AF10" s="28">
        <f>[1]Лист1!B14</f>
        <v>8187</v>
      </c>
      <c r="AG10" s="28">
        <v>5856</v>
      </c>
      <c r="AH10" s="28">
        <v>5482</v>
      </c>
      <c r="AI10" s="54">
        <f t="shared" si="5"/>
        <v>67.955869592165612</v>
      </c>
      <c r="AJ10" s="54">
        <f t="shared" si="6"/>
        <v>66.959814339807011</v>
      </c>
      <c r="AK10" s="54">
        <f t="shared" si="7"/>
        <v>66.959814339807011</v>
      </c>
      <c r="AL10" s="48"/>
      <c r="AM10" s="54">
        <f t="shared" si="8"/>
        <v>0</v>
      </c>
      <c r="AN10" s="48"/>
      <c r="AO10" s="54">
        <f t="shared" si="9"/>
        <v>74.538242221395805</v>
      </c>
      <c r="AP10" s="54">
        <f t="shared" si="10"/>
        <v>73.445706608037128</v>
      </c>
      <c r="AQ10" s="48">
        <f t="shared" si="11"/>
        <v>0</v>
      </c>
    </row>
    <row r="11" spans="1:44" x14ac:dyDescent="0.25">
      <c r="A11" s="23" t="s">
        <v>246</v>
      </c>
      <c r="B11" s="24">
        <v>3</v>
      </c>
      <c r="C11" s="24">
        <v>3</v>
      </c>
      <c r="D11" s="24">
        <f t="shared" si="0"/>
        <v>1744</v>
      </c>
      <c r="E11" s="24">
        <v>0</v>
      </c>
      <c r="F11" s="24">
        <v>97</v>
      </c>
      <c r="G11" s="24">
        <v>21</v>
      </c>
      <c r="H11" s="24">
        <v>21</v>
      </c>
      <c r="I11" s="24">
        <v>656</v>
      </c>
      <c r="J11" s="24">
        <v>392</v>
      </c>
      <c r="K11" s="24">
        <v>0</v>
      </c>
      <c r="L11" s="24">
        <v>557</v>
      </c>
      <c r="M11" s="24">
        <v>0</v>
      </c>
      <c r="N11" s="24">
        <v>3</v>
      </c>
      <c r="O11" s="24">
        <v>3</v>
      </c>
      <c r="P11" s="24">
        <v>3</v>
      </c>
      <c r="Q11" s="24">
        <v>3</v>
      </c>
      <c r="R11" s="24">
        <f t="shared" si="1"/>
        <v>0</v>
      </c>
      <c r="S11" s="25">
        <v>1855</v>
      </c>
      <c r="T11" s="26">
        <v>653</v>
      </c>
      <c r="U11" s="26">
        <v>653</v>
      </c>
      <c r="V11" s="26">
        <v>686</v>
      </c>
      <c r="W11" s="26">
        <f t="shared" si="2"/>
        <v>0</v>
      </c>
      <c r="X11" s="26">
        <v>954</v>
      </c>
      <c r="Y11" s="25">
        <v>1885</v>
      </c>
      <c r="Z11" s="26">
        <v>1419</v>
      </c>
      <c r="AA11" s="26">
        <v>1508</v>
      </c>
      <c r="AB11" s="26">
        <v>1509</v>
      </c>
      <c r="AC11" s="26">
        <f t="shared" si="3"/>
        <v>1</v>
      </c>
      <c r="AD11" s="27">
        <f t="shared" si="4"/>
        <v>6.6312997347480113E-2</v>
      </c>
      <c r="AE11" s="28">
        <v>1064</v>
      </c>
      <c r="AF11" s="28">
        <f>[1]Лист1!B32</f>
        <v>1885</v>
      </c>
      <c r="AG11" s="28">
        <v>1181</v>
      </c>
      <c r="AH11" s="28">
        <v>1101</v>
      </c>
      <c r="AI11" s="54">
        <f t="shared" si="5"/>
        <v>59.353099730458219</v>
      </c>
      <c r="AJ11" s="54">
        <f t="shared" si="6"/>
        <v>58.408488063660471</v>
      </c>
      <c r="AK11" s="54">
        <f t="shared" si="7"/>
        <v>58.408488063660471</v>
      </c>
      <c r="AL11" s="48"/>
      <c r="AM11" s="54">
        <f t="shared" si="8"/>
        <v>0</v>
      </c>
      <c r="AN11" s="48"/>
      <c r="AO11" s="54">
        <f t="shared" si="9"/>
        <v>81.347708894878707</v>
      </c>
      <c r="AP11" s="54">
        <f t="shared" si="10"/>
        <v>80.053050397877982</v>
      </c>
      <c r="AQ11" s="48">
        <f t="shared" si="11"/>
        <v>0</v>
      </c>
    </row>
    <row r="12" spans="1:44" x14ac:dyDescent="0.25">
      <c r="A12" s="23" t="s">
        <v>248</v>
      </c>
      <c r="B12" s="24">
        <v>2</v>
      </c>
      <c r="C12" s="24">
        <v>32</v>
      </c>
      <c r="D12" s="24">
        <f t="shared" si="0"/>
        <v>1452</v>
      </c>
      <c r="E12" s="24">
        <v>32</v>
      </c>
      <c r="F12" s="24">
        <v>0</v>
      </c>
      <c r="G12" s="24">
        <v>45</v>
      </c>
      <c r="H12" s="24">
        <v>81</v>
      </c>
      <c r="I12" s="24">
        <v>704</v>
      </c>
      <c r="J12" s="24">
        <v>407</v>
      </c>
      <c r="K12" s="24">
        <v>0</v>
      </c>
      <c r="L12" s="24">
        <v>153</v>
      </c>
      <c r="M12" s="24">
        <v>30</v>
      </c>
      <c r="N12" s="24">
        <v>32</v>
      </c>
      <c r="O12" s="24">
        <v>34</v>
      </c>
      <c r="P12" s="24">
        <v>33</v>
      </c>
      <c r="Q12" s="24">
        <v>34</v>
      </c>
      <c r="R12" s="24">
        <f t="shared" si="1"/>
        <v>1</v>
      </c>
      <c r="S12" s="25">
        <v>8957</v>
      </c>
      <c r="T12" s="26">
        <v>2201</v>
      </c>
      <c r="U12" s="26">
        <v>2209</v>
      </c>
      <c r="V12" s="26">
        <v>2209</v>
      </c>
      <c r="W12" s="26">
        <f t="shared" si="2"/>
        <v>8</v>
      </c>
      <c r="X12" s="26">
        <v>2213</v>
      </c>
      <c r="Y12" s="25">
        <v>9254</v>
      </c>
      <c r="Z12" s="26">
        <v>2572</v>
      </c>
      <c r="AA12" s="26">
        <v>3842</v>
      </c>
      <c r="AB12" s="26">
        <v>4015</v>
      </c>
      <c r="AC12" s="26">
        <f t="shared" si="3"/>
        <v>173</v>
      </c>
      <c r="AD12" s="27">
        <f t="shared" si="4"/>
        <v>4.5028630921395107</v>
      </c>
      <c r="AE12" s="28">
        <v>2122</v>
      </c>
      <c r="AF12" s="28">
        <f>[1]Лист1!B34</f>
        <v>8754</v>
      </c>
      <c r="AG12" s="56">
        <v>6566</v>
      </c>
      <c r="AH12" s="28">
        <v>5374</v>
      </c>
      <c r="AI12" s="54">
        <f t="shared" si="5"/>
        <v>59.997767109523281</v>
      </c>
      <c r="AJ12" s="54">
        <f t="shared" si="6"/>
        <v>58.072185001080612</v>
      </c>
      <c r="AK12" s="54">
        <f t="shared" si="7"/>
        <v>61.389079278044321</v>
      </c>
      <c r="AL12" s="56">
        <v>2364</v>
      </c>
      <c r="AM12" s="54">
        <f t="shared" si="8"/>
        <v>27.004797806716926</v>
      </c>
      <c r="AN12" s="48"/>
      <c r="AO12" s="54">
        <f t="shared" si="9"/>
        <v>44.825276320196501</v>
      </c>
      <c r="AP12" s="54">
        <f t="shared" si="10"/>
        <v>43.38664361357251</v>
      </c>
      <c r="AQ12" s="48">
        <f t="shared" si="11"/>
        <v>0</v>
      </c>
    </row>
    <row r="13" spans="1:44" x14ac:dyDescent="0.25">
      <c r="A13" s="23" t="s">
        <v>223</v>
      </c>
      <c r="B13" s="24">
        <v>2</v>
      </c>
      <c r="C13" s="24">
        <v>17</v>
      </c>
      <c r="D13" s="24">
        <f t="shared" si="0"/>
        <v>1407</v>
      </c>
      <c r="E13" s="24">
        <v>96</v>
      </c>
      <c r="F13" s="24">
        <v>0</v>
      </c>
      <c r="G13" s="24">
        <v>30</v>
      </c>
      <c r="H13" s="24">
        <v>88</v>
      </c>
      <c r="I13" s="24">
        <v>463</v>
      </c>
      <c r="J13" s="24">
        <v>535</v>
      </c>
      <c r="K13" s="24">
        <v>0</v>
      </c>
      <c r="L13" s="24">
        <v>195</v>
      </c>
      <c r="M13" s="24">
        <v>0</v>
      </c>
      <c r="N13" s="24">
        <v>17</v>
      </c>
      <c r="O13" s="24">
        <v>19</v>
      </c>
      <c r="P13" s="24">
        <v>19</v>
      </c>
      <c r="Q13" s="24">
        <v>19</v>
      </c>
      <c r="R13" s="24">
        <f t="shared" si="1"/>
        <v>0</v>
      </c>
      <c r="S13" s="25">
        <v>2192</v>
      </c>
      <c r="T13" s="26">
        <v>59</v>
      </c>
      <c r="U13" s="26">
        <v>61</v>
      </c>
      <c r="V13" s="26">
        <v>279</v>
      </c>
      <c r="W13" s="26">
        <f t="shared" si="2"/>
        <v>2</v>
      </c>
      <c r="X13" s="26">
        <v>775</v>
      </c>
      <c r="Y13" s="25">
        <v>2214</v>
      </c>
      <c r="Z13" s="26">
        <v>1214</v>
      </c>
      <c r="AA13" s="26">
        <v>1381</v>
      </c>
      <c r="AB13" s="26">
        <v>1381</v>
      </c>
      <c r="AC13" s="26">
        <f t="shared" si="3"/>
        <v>0</v>
      </c>
      <c r="AD13" s="27">
        <f t="shared" si="4"/>
        <v>0</v>
      </c>
      <c r="AE13" s="28">
        <v>840</v>
      </c>
      <c r="AF13" s="28">
        <f>[1]Лист1!B12</f>
        <v>2214</v>
      </c>
      <c r="AG13" s="28">
        <v>1464</v>
      </c>
      <c r="AH13" s="28">
        <v>1432</v>
      </c>
      <c r="AI13" s="54">
        <f t="shared" si="5"/>
        <v>65.328467153284663</v>
      </c>
      <c r="AJ13" s="54">
        <f t="shared" si="6"/>
        <v>64.679313459801264</v>
      </c>
      <c r="AK13" s="54">
        <f t="shared" si="7"/>
        <v>64.679313459801264</v>
      </c>
      <c r="AL13" s="48"/>
      <c r="AM13" s="54">
        <f t="shared" si="8"/>
        <v>0</v>
      </c>
      <c r="AN13" s="48"/>
      <c r="AO13" s="54">
        <f t="shared" si="9"/>
        <v>63.001824817518241</v>
      </c>
      <c r="AP13" s="54">
        <f t="shared" si="10"/>
        <v>62.375790424570908</v>
      </c>
      <c r="AQ13" s="48">
        <f t="shared" si="11"/>
        <v>0</v>
      </c>
    </row>
    <row r="14" spans="1:44" x14ac:dyDescent="0.25">
      <c r="A14" s="23" t="s">
        <v>249</v>
      </c>
      <c r="B14" s="24">
        <v>2</v>
      </c>
      <c r="C14" s="24">
        <v>8</v>
      </c>
      <c r="D14" s="24">
        <f t="shared" si="0"/>
        <v>917</v>
      </c>
      <c r="E14" s="24">
        <v>52</v>
      </c>
      <c r="F14" s="24">
        <v>0</v>
      </c>
      <c r="G14" s="24">
        <v>48</v>
      </c>
      <c r="H14" s="24">
        <v>61</v>
      </c>
      <c r="I14" s="24">
        <v>482</v>
      </c>
      <c r="J14" s="24">
        <v>229</v>
      </c>
      <c r="K14" s="24">
        <v>0</v>
      </c>
      <c r="L14" s="24">
        <v>45</v>
      </c>
      <c r="M14" s="24">
        <v>0</v>
      </c>
      <c r="N14" s="24">
        <v>8</v>
      </c>
      <c r="O14" s="24">
        <v>8</v>
      </c>
      <c r="P14" s="24">
        <v>8</v>
      </c>
      <c r="Q14" s="24">
        <v>8</v>
      </c>
      <c r="R14" s="24">
        <f t="shared" si="1"/>
        <v>0</v>
      </c>
      <c r="S14" s="25">
        <v>2637</v>
      </c>
      <c r="T14" s="26">
        <v>9</v>
      </c>
      <c r="U14" s="26">
        <v>10</v>
      </c>
      <c r="V14" s="26">
        <v>563</v>
      </c>
      <c r="W14" s="26">
        <f t="shared" si="2"/>
        <v>1</v>
      </c>
      <c r="X14" s="26">
        <v>1143</v>
      </c>
      <c r="Y14" s="25">
        <v>2673</v>
      </c>
      <c r="Z14" s="26">
        <v>1917</v>
      </c>
      <c r="AA14" s="26">
        <v>2004</v>
      </c>
      <c r="AB14" s="26">
        <v>2006</v>
      </c>
      <c r="AC14" s="26">
        <f t="shared" si="3"/>
        <v>2</v>
      </c>
      <c r="AD14" s="27">
        <f t="shared" si="4"/>
        <v>9.9800399201596807E-2</v>
      </c>
      <c r="AE14" s="28"/>
      <c r="AF14" s="28">
        <f>[1]Лист1!B35</f>
        <v>2673</v>
      </c>
      <c r="AG14" s="28">
        <v>1801</v>
      </c>
      <c r="AH14" s="28">
        <v>1776</v>
      </c>
      <c r="AI14" s="54">
        <f t="shared" si="5"/>
        <v>67.349260523321959</v>
      </c>
      <c r="AJ14" s="54">
        <f t="shared" si="6"/>
        <v>66.442199775533112</v>
      </c>
      <c r="AK14" s="54">
        <f t="shared" si="7"/>
        <v>66.442199775533112</v>
      </c>
      <c r="AL14" s="48"/>
      <c r="AM14" s="54">
        <f t="shared" si="8"/>
        <v>0</v>
      </c>
      <c r="AN14" s="48"/>
      <c r="AO14" s="54">
        <f t="shared" si="9"/>
        <v>76.071293136139545</v>
      </c>
      <c r="AP14" s="54">
        <f t="shared" si="10"/>
        <v>75.04676393565282</v>
      </c>
      <c r="AQ14" s="48">
        <f t="shared" si="11"/>
        <v>0</v>
      </c>
    </row>
    <row r="15" spans="1:44" x14ac:dyDescent="0.25">
      <c r="A15" s="23" t="s">
        <v>214</v>
      </c>
      <c r="B15" s="24">
        <v>2</v>
      </c>
      <c r="C15" s="24">
        <v>7</v>
      </c>
      <c r="D15" s="24">
        <f t="shared" si="0"/>
        <v>3310</v>
      </c>
      <c r="E15" s="24">
        <v>463</v>
      </c>
      <c r="F15" s="24">
        <v>0</v>
      </c>
      <c r="G15" s="24">
        <v>473</v>
      </c>
      <c r="H15" s="24">
        <v>121</v>
      </c>
      <c r="I15" s="24">
        <v>385</v>
      </c>
      <c r="J15" s="24">
        <v>1308</v>
      </c>
      <c r="K15" s="24">
        <v>109</v>
      </c>
      <c r="L15" s="24">
        <v>451</v>
      </c>
      <c r="M15" s="24">
        <v>0</v>
      </c>
      <c r="N15" s="24">
        <v>31</v>
      </c>
      <c r="O15" s="24">
        <v>31</v>
      </c>
      <c r="P15" s="24">
        <v>34</v>
      </c>
      <c r="Q15" s="24">
        <v>34</v>
      </c>
      <c r="R15" s="24">
        <f t="shared" si="1"/>
        <v>0</v>
      </c>
      <c r="S15" s="25">
        <v>6562</v>
      </c>
      <c r="T15" s="26">
        <v>1444</v>
      </c>
      <c r="U15" s="26">
        <v>1626</v>
      </c>
      <c r="V15" s="26">
        <v>1640</v>
      </c>
      <c r="W15" s="26">
        <f t="shared" si="2"/>
        <v>182</v>
      </c>
      <c r="X15" s="26">
        <v>2429</v>
      </c>
      <c r="Y15" s="25">
        <v>6764</v>
      </c>
      <c r="Z15" s="26">
        <v>3338</v>
      </c>
      <c r="AA15" s="26">
        <v>5372</v>
      </c>
      <c r="AB15" s="26">
        <v>5417</v>
      </c>
      <c r="AC15" s="26">
        <f t="shared" si="3"/>
        <v>45</v>
      </c>
      <c r="AD15" s="27">
        <f t="shared" si="4"/>
        <v>0.83767684288905442</v>
      </c>
      <c r="AE15" s="28">
        <v>1733</v>
      </c>
      <c r="AF15" s="28">
        <f>[1]Лист1!B8</f>
        <v>6562</v>
      </c>
      <c r="AG15" s="56">
        <v>4922</v>
      </c>
      <c r="AH15" s="28">
        <v>4124</v>
      </c>
      <c r="AI15" s="54">
        <f t="shared" si="5"/>
        <v>62.846693081377623</v>
      </c>
      <c r="AJ15" s="54">
        <f t="shared" si="6"/>
        <v>60.969840331164988</v>
      </c>
      <c r="AK15" s="54">
        <f t="shared" si="7"/>
        <v>62.846693081377623</v>
      </c>
      <c r="AL15" s="56">
        <v>328</v>
      </c>
      <c r="AM15" s="54">
        <f t="shared" si="8"/>
        <v>4.9984760743675709</v>
      </c>
      <c r="AN15" s="48"/>
      <c r="AO15" s="54">
        <f t="shared" si="9"/>
        <v>82.551051508686371</v>
      </c>
      <c r="AP15" s="54">
        <f t="shared" si="10"/>
        <v>80.08574807806032</v>
      </c>
      <c r="AQ15" s="48">
        <f t="shared" si="11"/>
        <v>0</v>
      </c>
    </row>
    <row r="16" spans="1:44" x14ac:dyDescent="0.25">
      <c r="A16" s="23" t="s">
        <v>217</v>
      </c>
      <c r="B16" s="24">
        <v>3</v>
      </c>
      <c r="C16" s="24">
        <v>29</v>
      </c>
      <c r="D16" s="24">
        <f t="shared" si="0"/>
        <v>5430</v>
      </c>
      <c r="E16" s="24">
        <v>932</v>
      </c>
      <c r="F16" s="24">
        <v>0</v>
      </c>
      <c r="G16" s="24">
        <v>795</v>
      </c>
      <c r="H16" s="24">
        <v>304</v>
      </c>
      <c r="I16" s="24">
        <v>1453</v>
      </c>
      <c r="J16" s="24">
        <v>1572</v>
      </c>
      <c r="K16" s="24">
        <v>0</v>
      </c>
      <c r="L16" s="24">
        <v>254</v>
      </c>
      <c r="M16" s="24">
        <v>120</v>
      </c>
      <c r="N16" s="24">
        <v>33</v>
      </c>
      <c r="O16" s="24">
        <v>34</v>
      </c>
      <c r="P16" s="24">
        <v>36</v>
      </c>
      <c r="Q16" s="24">
        <v>35</v>
      </c>
      <c r="R16" s="24">
        <f t="shared" si="1"/>
        <v>-1</v>
      </c>
      <c r="S16" s="25">
        <v>15198</v>
      </c>
      <c r="T16" s="24">
        <v>470</v>
      </c>
      <c r="U16" s="24">
        <v>1483</v>
      </c>
      <c r="V16" s="24">
        <v>1858</v>
      </c>
      <c r="W16" s="26">
        <f t="shared" si="2"/>
        <v>1013</v>
      </c>
      <c r="X16" s="26">
        <v>2125</v>
      </c>
      <c r="Y16" s="25">
        <v>15997</v>
      </c>
      <c r="Z16" s="26">
        <v>3165</v>
      </c>
      <c r="AA16" s="26">
        <v>4000</v>
      </c>
      <c r="AB16" s="26">
        <v>4085</v>
      </c>
      <c r="AC16" s="26">
        <f t="shared" si="3"/>
        <v>85</v>
      </c>
      <c r="AD16" s="27">
        <f t="shared" si="4"/>
        <v>2.125</v>
      </c>
      <c r="AE16" s="28">
        <v>318</v>
      </c>
      <c r="AF16" s="28">
        <f>[1]Лист1!B2</f>
        <v>15997</v>
      </c>
      <c r="AG16" s="56">
        <v>11998</v>
      </c>
      <c r="AH16" s="28">
        <v>9006</v>
      </c>
      <c r="AI16" s="54">
        <f t="shared" si="5"/>
        <v>59.257797078562973</v>
      </c>
      <c r="AJ16" s="54">
        <f t="shared" si="6"/>
        <v>56.298055885478526</v>
      </c>
      <c r="AK16" s="54">
        <f t="shared" si="7"/>
        <v>56.298055885478526</v>
      </c>
      <c r="AL16" s="48">
        <v>3139</v>
      </c>
      <c r="AM16" s="54">
        <f t="shared" si="8"/>
        <v>19.622429205476028</v>
      </c>
      <c r="AN16" s="48"/>
      <c r="AO16" s="54">
        <f t="shared" si="9"/>
        <v>26.878536649559155</v>
      </c>
      <c r="AP16" s="54">
        <f t="shared" si="10"/>
        <v>25.536038007126336</v>
      </c>
      <c r="AQ16" s="48">
        <f t="shared" si="11"/>
        <v>0</v>
      </c>
    </row>
    <row r="17" spans="1:43" x14ac:dyDescent="0.25">
      <c r="A17" s="23" t="s">
        <v>231</v>
      </c>
      <c r="B17" s="24">
        <v>2</v>
      </c>
      <c r="C17" s="24">
        <v>4</v>
      </c>
      <c r="D17" s="24">
        <f t="shared" si="0"/>
        <v>2331</v>
      </c>
      <c r="E17" s="24">
        <v>88</v>
      </c>
      <c r="F17" s="24">
        <v>0</v>
      </c>
      <c r="G17" s="24">
        <v>80</v>
      </c>
      <c r="H17" s="24">
        <v>98</v>
      </c>
      <c r="I17" s="24">
        <v>1075</v>
      </c>
      <c r="J17" s="24">
        <v>841</v>
      </c>
      <c r="K17" s="24">
        <v>0</v>
      </c>
      <c r="L17" s="24">
        <v>149</v>
      </c>
      <c r="M17" s="24">
        <v>0</v>
      </c>
      <c r="N17" s="24">
        <v>4</v>
      </c>
      <c r="O17" s="24">
        <v>4</v>
      </c>
      <c r="P17" s="24">
        <v>4</v>
      </c>
      <c r="Q17" s="24">
        <v>5</v>
      </c>
      <c r="R17" s="24">
        <f t="shared" si="1"/>
        <v>1</v>
      </c>
      <c r="S17" s="25">
        <v>5243</v>
      </c>
      <c r="T17" s="26">
        <v>1472</v>
      </c>
      <c r="U17" s="26">
        <v>1577</v>
      </c>
      <c r="V17" s="26">
        <v>1571</v>
      </c>
      <c r="W17" s="26">
        <f t="shared" si="2"/>
        <v>105</v>
      </c>
      <c r="X17" s="26">
        <v>1617</v>
      </c>
      <c r="Y17" s="25">
        <v>5200</v>
      </c>
      <c r="Z17" s="26">
        <v>1666</v>
      </c>
      <c r="AA17" s="26">
        <v>2118</v>
      </c>
      <c r="AB17" s="26">
        <v>2133</v>
      </c>
      <c r="AC17" s="26">
        <f t="shared" si="3"/>
        <v>15</v>
      </c>
      <c r="AD17" s="27">
        <f t="shared" si="4"/>
        <v>0.70821529745042489</v>
      </c>
      <c r="AE17" s="28">
        <v>22</v>
      </c>
      <c r="AF17" s="28">
        <f>[1]Лист1!B19</f>
        <v>5200</v>
      </c>
      <c r="AG17" s="28">
        <v>3460</v>
      </c>
      <c r="AH17" s="28">
        <v>3242</v>
      </c>
      <c r="AI17" s="54">
        <f t="shared" si="5"/>
        <v>61.834827388899484</v>
      </c>
      <c r="AJ17" s="54">
        <f t="shared" si="6"/>
        <v>62.346153846153847</v>
      </c>
      <c r="AK17" s="54">
        <f t="shared" si="7"/>
        <v>62.346153846153847</v>
      </c>
      <c r="AL17" s="48"/>
      <c r="AM17" s="54">
        <f t="shared" si="8"/>
        <v>0</v>
      </c>
      <c r="AN17" s="48"/>
      <c r="AO17" s="54">
        <f t="shared" si="9"/>
        <v>40.682815182147628</v>
      </c>
      <c r="AP17" s="54">
        <f t="shared" si="10"/>
        <v>41.019230769230766</v>
      </c>
      <c r="AQ17" s="48">
        <f t="shared" si="11"/>
        <v>0</v>
      </c>
    </row>
    <row r="18" spans="1:43" x14ac:dyDescent="0.25">
      <c r="A18" s="180" t="s">
        <v>216</v>
      </c>
      <c r="B18" s="24">
        <v>2</v>
      </c>
      <c r="C18" s="24">
        <v>3</v>
      </c>
      <c r="D18" s="24">
        <f t="shared" si="0"/>
        <v>1962</v>
      </c>
      <c r="E18" s="24">
        <v>134</v>
      </c>
      <c r="F18" s="24">
        <v>0</v>
      </c>
      <c r="G18" s="24">
        <v>28</v>
      </c>
      <c r="H18" s="24">
        <v>253</v>
      </c>
      <c r="I18" s="24">
        <v>1020</v>
      </c>
      <c r="J18" s="24">
        <v>341</v>
      </c>
      <c r="K18" s="24">
        <v>0</v>
      </c>
      <c r="L18" s="24">
        <v>186</v>
      </c>
      <c r="M18" s="24">
        <v>0</v>
      </c>
      <c r="N18" s="24">
        <v>3</v>
      </c>
      <c r="O18" s="24">
        <v>3</v>
      </c>
      <c r="P18" s="24">
        <v>3</v>
      </c>
      <c r="Q18" s="24">
        <v>4</v>
      </c>
      <c r="R18" s="24">
        <f t="shared" si="1"/>
        <v>1</v>
      </c>
      <c r="S18" s="25">
        <v>3230</v>
      </c>
      <c r="T18" s="26">
        <v>463</v>
      </c>
      <c r="U18" s="26">
        <v>497</v>
      </c>
      <c r="V18" s="26">
        <v>518</v>
      </c>
      <c r="W18" s="26">
        <f t="shared" si="2"/>
        <v>34</v>
      </c>
      <c r="X18" s="26">
        <v>552</v>
      </c>
      <c r="Y18" s="25">
        <v>3372</v>
      </c>
      <c r="Z18" s="26">
        <v>676</v>
      </c>
      <c r="AA18" s="26">
        <v>840</v>
      </c>
      <c r="AB18" s="26">
        <v>913</v>
      </c>
      <c r="AC18" s="26">
        <f t="shared" si="3"/>
        <v>73</v>
      </c>
      <c r="AD18" s="27">
        <f t="shared" si="4"/>
        <v>8.6904761904761898</v>
      </c>
      <c r="AE18" s="28">
        <v>17</v>
      </c>
      <c r="AF18" s="28">
        <f>[1]Лист1!B10</f>
        <v>3199</v>
      </c>
      <c r="AG18" s="28"/>
      <c r="AH18" s="28">
        <v>1922</v>
      </c>
      <c r="AI18" s="54">
        <f t="shared" si="5"/>
        <v>59.504643962848306</v>
      </c>
      <c r="AJ18" s="54">
        <f t="shared" si="6"/>
        <v>56.998813760379598</v>
      </c>
      <c r="AK18" s="54">
        <f t="shared" si="7"/>
        <v>60.081275398562056</v>
      </c>
      <c r="AL18" s="48"/>
      <c r="AM18" s="54">
        <f t="shared" si="8"/>
        <v>0</v>
      </c>
      <c r="AN18" s="48"/>
      <c r="AO18" s="54">
        <f t="shared" si="9"/>
        <v>28.266253869969042</v>
      </c>
      <c r="AP18" s="54">
        <f t="shared" si="10"/>
        <v>27.075919335705812</v>
      </c>
      <c r="AQ18" s="48">
        <f t="shared" si="11"/>
        <v>0</v>
      </c>
    </row>
    <row r="19" spans="1:43" x14ac:dyDescent="0.25">
      <c r="A19" s="23" t="s">
        <v>244</v>
      </c>
      <c r="B19" s="24">
        <v>2</v>
      </c>
      <c r="C19" s="24">
        <v>28</v>
      </c>
      <c r="D19" s="24">
        <f t="shared" si="0"/>
        <v>1990</v>
      </c>
      <c r="E19" s="24">
        <v>17</v>
      </c>
      <c r="F19" s="24">
        <v>0</v>
      </c>
      <c r="G19" s="24">
        <v>216</v>
      </c>
      <c r="H19" s="24">
        <v>51</v>
      </c>
      <c r="I19" s="24">
        <v>1107</v>
      </c>
      <c r="J19" s="24">
        <v>510</v>
      </c>
      <c r="K19" s="24">
        <v>0</v>
      </c>
      <c r="L19" s="24">
        <v>89</v>
      </c>
      <c r="M19" s="24">
        <v>0</v>
      </c>
      <c r="N19" s="24">
        <v>35</v>
      </c>
      <c r="O19" s="24">
        <v>36</v>
      </c>
      <c r="P19" s="24">
        <v>36</v>
      </c>
      <c r="Q19" s="24">
        <v>35</v>
      </c>
      <c r="R19" s="24">
        <f t="shared" si="1"/>
        <v>-1</v>
      </c>
      <c r="S19" s="25">
        <v>9362</v>
      </c>
      <c r="T19" s="26">
        <v>1037</v>
      </c>
      <c r="U19" s="26">
        <v>1089</v>
      </c>
      <c r="V19" s="26">
        <v>1289</v>
      </c>
      <c r="W19" s="26">
        <f t="shared" si="2"/>
        <v>52</v>
      </c>
      <c r="X19" s="26">
        <v>1828</v>
      </c>
      <c r="Y19" s="25">
        <v>9717</v>
      </c>
      <c r="Z19" s="26">
        <v>2587</v>
      </c>
      <c r="AA19" s="26">
        <v>2942</v>
      </c>
      <c r="AB19" s="26">
        <v>2955</v>
      </c>
      <c r="AC19" s="26">
        <f t="shared" si="3"/>
        <v>13</v>
      </c>
      <c r="AD19" s="27">
        <f t="shared" si="4"/>
        <v>0.44187627464309992</v>
      </c>
      <c r="AE19" s="28">
        <v>1</v>
      </c>
      <c r="AF19" s="28">
        <v>9666</v>
      </c>
      <c r="AG19" s="81">
        <v>7250</v>
      </c>
      <c r="AH19" s="28">
        <v>5045</v>
      </c>
      <c r="AI19" s="54">
        <f t="shared" si="5"/>
        <v>53.888058107242038</v>
      </c>
      <c r="AJ19" s="54">
        <f t="shared" si="6"/>
        <v>51.919316661521044</v>
      </c>
      <c r="AK19" s="54">
        <f t="shared" si="7"/>
        <v>52.193254707221186</v>
      </c>
      <c r="AL19" s="48">
        <v>1150</v>
      </c>
      <c r="AM19" s="54">
        <f t="shared" si="8"/>
        <v>11.897372232567763</v>
      </c>
      <c r="AN19" s="48">
        <v>1</v>
      </c>
      <c r="AO19" s="54">
        <f t="shared" si="9"/>
        <v>31.563768425550094</v>
      </c>
      <c r="AP19" s="54">
        <f t="shared" si="10"/>
        <v>30.410620561901823</v>
      </c>
      <c r="AQ19" s="48">
        <f t="shared" si="11"/>
        <v>1.0345541071798055E-2</v>
      </c>
    </row>
    <row r="20" spans="1:43" x14ac:dyDescent="0.25">
      <c r="A20" s="23" t="s">
        <v>221</v>
      </c>
      <c r="B20" s="24">
        <v>3</v>
      </c>
      <c r="C20" s="24">
        <v>6</v>
      </c>
      <c r="D20" s="24">
        <f t="shared" si="0"/>
        <v>2827</v>
      </c>
      <c r="E20" s="24">
        <v>165</v>
      </c>
      <c r="F20" s="24">
        <v>0</v>
      </c>
      <c r="G20" s="24">
        <v>0</v>
      </c>
      <c r="H20" s="24">
        <v>0</v>
      </c>
      <c r="I20" s="24">
        <v>184</v>
      </c>
      <c r="J20" s="24">
        <v>1619</v>
      </c>
      <c r="K20" s="24">
        <v>0</v>
      </c>
      <c r="L20" s="24">
        <v>852</v>
      </c>
      <c r="M20" s="24">
        <v>7</v>
      </c>
      <c r="N20" s="24">
        <v>7</v>
      </c>
      <c r="O20" s="24">
        <v>8</v>
      </c>
      <c r="P20" s="24">
        <v>7</v>
      </c>
      <c r="Q20" s="24">
        <v>7</v>
      </c>
      <c r="R20" s="24">
        <f t="shared" si="1"/>
        <v>0</v>
      </c>
      <c r="S20" s="25">
        <v>4394</v>
      </c>
      <c r="T20" s="24">
        <v>370</v>
      </c>
      <c r="U20" s="24">
        <v>380</v>
      </c>
      <c r="V20" s="24">
        <v>384</v>
      </c>
      <c r="W20" s="26">
        <f t="shared" si="2"/>
        <v>10</v>
      </c>
      <c r="X20" s="26">
        <v>398</v>
      </c>
      <c r="Y20" s="25">
        <v>4609</v>
      </c>
      <c r="Z20" s="26">
        <v>816</v>
      </c>
      <c r="AA20" s="26">
        <v>914</v>
      </c>
      <c r="AB20" s="26">
        <v>939</v>
      </c>
      <c r="AC20" s="26">
        <f t="shared" si="3"/>
        <v>25</v>
      </c>
      <c r="AD20" s="27">
        <f t="shared" si="4"/>
        <v>2.7352297592997812</v>
      </c>
      <c r="AE20" s="28">
        <v>182</v>
      </c>
      <c r="AF20" s="28">
        <f>[1]Лист1!B5</f>
        <v>4609</v>
      </c>
      <c r="AG20" s="28">
        <v>2670</v>
      </c>
      <c r="AH20" s="28">
        <v>2091</v>
      </c>
      <c r="AI20" s="54">
        <f t="shared" si="5"/>
        <v>47.587619481110607</v>
      </c>
      <c r="AJ20" s="54">
        <f t="shared" si="6"/>
        <v>45.367758732913863</v>
      </c>
      <c r="AK20" s="54">
        <f t="shared" si="7"/>
        <v>45.367758732913863</v>
      </c>
      <c r="AL20" s="48"/>
      <c r="AM20" s="54">
        <f t="shared" si="8"/>
        <v>0</v>
      </c>
      <c r="AN20" s="48"/>
      <c r="AO20" s="54">
        <f t="shared" si="9"/>
        <v>21.370050068274921</v>
      </c>
      <c r="AP20" s="54">
        <f t="shared" si="10"/>
        <v>20.373182903015838</v>
      </c>
      <c r="AQ20" s="48">
        <f t="shared" si="11"/>
        <v>0</v>
      </c>
    </row>
    <row r="21" spans="1:43" x14ac:dyDescent="0.25">
      <c r="A21" s="180" t="s">
        <v>243</v>
      </c>
      <c r="B21" s="24">
        <v>3</v>
      </c>
      <c r="C21" s="24">
        <v>33</v>
      </c>
      <c r="D21" s="24">
        <f t="shared" si="0"/>
        <v>3599</v>
      </c>
      <c r="E21" s="24">
        <v>71</v>
      </c>
      <c r="F21" s="24">
        <v>0</v>
      </c>
      <c r="G21" s="24">
        <v>103</v>
      </c>
      <c r="H21" s="24">
        <v>42</v>
      </c>
      <c r="I21" s="24">
        <v>1090</v>
      </c>
      <c r="J21" s="24">
        <v>1539</v>
      </c>
      <c r="K21" s="24">
        <v>192</v>
      </c>
      <c r="L21" s="24">
        <v>504</v>
      </c>
      <c r="M21" s="24">
        <v>58</v>
      </c>
      <c r="N21" s="24">
        <v>35</v>
      </c>
      <c r="O21" s="24">
        <v>37</v>
      </c>
      <c r="P21" s="24">
        <v>37</v>
      </c>
      <c r="Q21" s="24">
        <v>37</v>
      </c>
      <c r="R21" s="24">
        <f t="shared" si="1"/>
        <v>0</v>
      </c>
      <c r="S21" s="25">
        <v>6864</v>
      </c>
      <c r="T21" s="26">
        <v>997</v>
      </c>
      <c r="U21" s="26">
        <v>1314</v>
      </c>
      <c r="V21" s="26">
        <v>1398</v>
      </c>
      <c r="W21" s="26">
        <f t="shared" si="2"/>
        <v>317</v>
      </c>
      <c r="X21" s="26">
        <v>1451</v>
      </c>
      <c r="Y21" s="25">
        <v>6956</v>
      </c>
      <c r="Z21" s="26">
        <v>2005</v>
      </c>
      <c r="AA21" s="26">
        <v>2305</v>
      </c>
      <c r="AB21" s="26">
        <v>2316</v>
      </c>
      <c r="AC21" s="26">
        <f t="shared" si="3"/>
        <v>11</v>
      </c>
      <c r="AD21" s="27">
        <f t="shared" si="4"/>
        <v>0.47722342733188716</v>
      </c>
      <c r="AE21" s="28">
        <v>262</v>
      </c>
      <c r="AF21" s="28">
        <f>[1]Лист1!B29</f>
        <v>6946</v>
      </c>
      <c r="AG21" s="28"/>
      <c r="AH21" s="28">
        <v>4402</v>
      </c>
      <c r="AI21" s="54">
        <f t="shared" si="5"/>
        <v>64.131701631701631</v>
      </c>
      <c r="AJ21" s="54">
        <f t="shared" si="6"/>
        <v>63.283496262219664</v>
      </c>
      <c r="AK21" s="54">
        <f t="shared" si="7"/>
        <v>63.374604088684137</v>
      </c>
      <c r="AL21" s="48"/>
      <c r="AM21" s="54">
        <f t="shared" si="8"/>
        <v>0</v>
      </c>
      <c r="AN21" s="48"/>
      <c r="AO21" s="54">
        <f t="shared" si="9"/>
        <v>33.74125874125874</v>
      </c>
      <c r="AP21" s="54">
        <f t="shared" si="10"/>
        <v>33.294997124784359</v>
      </c>
      <c r="AQ21" s="48">
        <f t="shared" si="11"/>
        <v>0</v>
      </c>
    </row>
    <row r="22" spans="1:43" x14ac:dyDescent="0.25">
      <c r="A22" s="23" t="s">
        <v>240</v>
      </c>
      <c r="B22" s="24">
        <v>2</v>
      </c>
      <c r="C22" s="24">
        <v>10</v>
      </c>
      <c r="D22" s="24">
        <f t="shared" si="0"/>
        <v>1118</v>
      </c>
      <c r="E22" s="24">
        <v>30</v>
      </c>
      <c r="F22" s="24">
        <v>0</v>
      </c>
      <c r="G22" s="24">
        <v>295</v>
      </c>
      <c r="H22" s="24">
        <v>0</v>
      </c>
      <c r="I22" s="24">
        <v>275</v>
      </c>
      <c r="J22" s="24">
        <v>270</v>
      </c>
      <c r="K22" s="24">
        <v>0</v>
      </c>
      <c r="L22" s="24">
        <v>222</v>
      </c>
      <c r="M22" s="24">
        <v>26</v>
      </c>
      <c r="N22" s="24">
        <v>10</v>
      </c>
      <c r="O22" s="24">
        <v>11</v>
      </c>
      <c r="P22" s="24">
        <v>11</v>
      </c>
      <c r="Q22" s="24">
        <v>11</v>
      </c>
      <c r="R22" s="24">
        <f t="shared" si="1"/>
        <v>0</v>
      </c>
      <c r="S22" s="80">
        <v>2752</v>
      </c>
      <c r="T22" s="24">
        <v>377</v>
      </c>
      <c r="U22" s="24">
        <v>382</v>
      </c>
      <c r="V22" s="24">
        <v>384</v>
      </c>
      <c r="W22" s="26">
        <f t="shared" si="2"/>
        <v>5</v>
      </c>
      <c r="X22" s="26">
        <v>387</v>
      </c>
      <c r="Y22" s="80">
        <v>3054</v>
      </c>
      <c r="Z22" s="26">
        <v>485</v>
      </c>
      <c r="AA22" s="26">
        <v>856</v>
      </c>
      <c r="AB22" s="26">
        <v>945</v>
      </c>
      <c r="AC22" s="26">
        <f t="shared" si="3"/>
        <v>89</v>
      </c>
      <c r="AD22" s="27">
        <f t="shared" si="4"/>
        <v>10.397196261682243</v>
      </c>
      <c r="AE22" s="28">
        <v>20</v>
      </c>
      <c r="AF22" s="28">
        <v>3054</v>
      </c>
      <c r="AG22" s="73">
        <v>2291</v>
      </c>
      <c r="AH22" s="28">
        <v>1393</v>
      </c>
      <c r="AI22" s="54">
        <f t="shared" si="5"/>
        <v>50.617732558139537</v>
      </c>
      <c r="AJ22" s="54">
        <f t="shared" si="6"/>
        <v>45.61231172233137</v>
      </c>
      <c r="AK22" s="54">
        <f t="shared" si="7"/>
        <v>45.61231172233137</v>
      </c>
      <c r="AL22" s="73">
        <v>466</v>
      </c>
      <c r="AM22" s="54">
        <f t="shared" si="8"/>
        <v>15.258677144728226</v>
      </c>
      <c r="AN22" s="48">
        <v>4</v>
      </c>
      <c r="AO22" s="54">
        <f t="shared" si="9"/>
        <v>34.338662790697676</v>
      </c>
      <c r="AP22" s="54">
        <f t="shared" si="10"/>
        <v>30.943025540275048</v>
      </c>
      <c r="AQ22" s="48">
        <f t="shared" si="11"/>
        <v>0.13097576948264572</v>
      </c>
    </row>
    <row r="23" spans="1:43" x14ac:dyDescent="0.25">
      <c r="A23" s="23" t="s">
        <v>219</v>
      </c>
      <c r="B23" s="24" t="s">
        <v>220</v>
      </c>
      <c r="C23" s="24">
        <v>103</v>
      </c>
      <c r="D23" s="24">
        <f t="shared" si="0"/>
        <v>101255</v>
      </c>
      <c r="E23" s="24">
        <v>3744</v>
      </c>
      <c r="F23" s="24">
        <v>225</v>
      </c>
      <c r="G23" s="24">
        <v>1658</v>
      </c>
      <c r="H23" s="24">
        <v>3964</v>
      </c>
      <c r="I23" s="24">
        <v>29160</v>
      </c>
      <c r="J23" s="24">
        <v>40527</v>
      </c>
      <c r="K23" s="24">
        <v>1268</v>
      </c>
      <c r="L23" s="24">
        <v>20434</v>
      </c>
      <c r="M23" s="24">
        <v>275</v>
      </c>
      <c r="N23" s="24">
        <v>104</v>
      </c>
      <c r="O23" s="24">
        <v>158</v>
      </c>
      <c r="P23" s="24">
        <v>172</v>
      </c>
      <c r="Q23" s="24">
        <v>180</v>
      </c>
      <c r="R23" s="24">
        <f t="shared" si="1"/>
        <v>8</v>
      </c>
      <c r="S23" s="25">
        <v>210746</v>
      </c>
      <c r="T23" s="24">
        <v>47222</v>
      </c>
      <c r="U23" s="24">
        <v>47703</v>
      </c>
      <c r="V23" s="24">
        <v>48127</v>
      </c>
      <c r="W23" s="26">
        <f t="shared" si="2"/>
        <v>481</v>
      </c>
      <c r="X23" s="26">
        <v>48660</v>
      </c>
      <c r="Y23" s="25">
        <v>221038</v>
      </c>
      <c r="Z23" s="26">
        <v>50282</v>
      </c>
      <c r="AA23" s="26">
        <v>51735</v>
      </c>
      <c r="AB23" s="26">
        <v>52344</v>
      </c>
      <c r="AC23" s="26">
        <f t="shared" si="3"/>
        <v>609</v>
      </c>
      <c r="AD23" s="27">
        <f t="shared" si="4"/>
        <v>1.1771527979124383</v>
      </c>
      <c r="AE23" s="28"/>
      <c r="AF23" s="28">
        <f>[1]Лист1!B4</f>
        <v>221038</v>
      </c>
      <c r="AG23" s="62">
        <v>165779</v>
      </c>
      <c r="AH23" s="28">
        <v>84115</v>
      </c>
      <c r="AI23" s="54">
        <f t="shared" si="5"/>
        <v>39.912975809742534</v>
      </c>
      <c r="AJ23" s="54">
        <f t="shared" si="6"/>
        <v>38.054542657823539</v>
      </c>
      <c r="AK23" s="54">
        <f t="shared" si="7"/>
        <v>38.054542657823539</v>
      </c>
      <c r="AL23" s="62">
        <v>5776</v>
      </c>
      <c r="AM23" s="54">
        <f t="shared" si="8"/>
        <v>2.6131253449633092</v>
      </c>
      <c r="AN23" s="48"/>
      <c r="AO23" s="54">
        <f t="shared" si="9"/>
        <v>24.837482087441753</v>
      </c>
      <c r="AP23" s="54">
        <f t="shared" si="10"/>
        <v>23.680996027832318</v>
      </c>
      <c r="AQ23" s="48">
        <f t="shared" si="11"/>
        <v>0</v>
      </c>
    </row>
    <row r="24" spans="1:43" x14ac:dyDescent="0.25">
      <c r="A24" s="23" t="s">
        <v>229</v>
      </c>
      <c r="B24" s="24">
        <v>1</v>
      </c>
      <c r="C24" s="24">
        <v>7</v>
      </c>
      <c r="D24" s="24">
        <f t="shared" si="0"/>
        <v>620</v>
      </c>
      <c r="E24" s="24">
        <v>30</v>
      </c>
      <c r="F24" s="24">
        <v>0</v>
      </c>
      <c r="G24" s="24">
        <v>34</v>
      </c>
      <c r="H24" s="24">
        <v>27</v>
      </c>
      <c r="I24" s="24">
        <v>52</v>
      </c>
      <c r="J24" s="24">
        <v>373</v>
      </c>
      <c r="K24" s="24">
        <v>0</v>
      </c>
      <c r="L24" s="24">
        <v>104</v>
      </c>
      <c r="M24" s="24">
        <v>0</v>
      </c>
      <c r="N24" s="24">
        <v>7</v>
      </c>
      <c r="O24" s="24">
        <v>7</v>
      </c>
      <c r="P24" s="24">
        <v>7</v>
      </c>
      <c r="Q24" s="24">
        <v>7</v>
      </c>
      <c r="R24" s="24">
        <f t="shared" si="1"/>
        <v>0</v>
      </c>
      <c r="S24" s="25">
        <v>7744</v>
      </c>
      <c r="T24" s="26">
        <v>990</v>
      </c>
      <c r="U24" s="26">
        <v>1212</v>
      </c>
      <c r="V24" s="26">
        <v>1740</v>
      </c>
      <c r="W24" s="26">
        <f t="shared" si="2"/>
        <v>222</v>
      </c>
      <c r="X24" s="26">
        <v>2286</v>
      </c>
      <c r="Y24" s="25">
        <v>7995</v>
      </c>
      <c r="Z24" s="26">
        <v>2899</v>
      </c>
      <c r="AA24" s="26">
        <v>3766</v>
      </c>
      <c r="AB24" s="26">
        <v>3871</v>
      </c>
      <c r="AC24" s="26">
        <f t="shared" si="3"/>
        <v>105</v>
      </c>
      <c r="AD24" s="27">
        <f t="shared" si="4"/>
        <v>2.7881040892193312</v>
      </c>
      <c r="AE24" s="28">
        <v>225</v>
      </c>
      <c r="AF24" s="28">
        <f>[1]Лист1!B17</f>
        <v>7995</v>
      </c>
      <c r="AG24" s="76">
        <v>5997</v>
      </c>
      <c r="AH24" s="28">
        <v>3269</v>
      </c>
      <c r="AI24" s="54">
        <f t="shared" si="5"/>
        <v>42.213326446280995</v>
      </c>
      <c r="AJ24" s="54">
        <f t="shared" si="6"/>
        <v>40.888055034396494</v>
      </c>
      <c r="AK24" s="54">
        <f t="shared" si="7"/>
        <v>40.888055034396494</v>
      </c>
      <c r="AL24" s="56">
        <v>500</v>
      </c>
      <c r="AM24" s="54">
        <f t="shared" si="8"/>
        <v>6.2539086929330834</v>
      </c>
      <c r="AN24" s="48"/>
      <c r="AO24" s="54">
        <f t="shared" si="9"/>
        <v>49.987086776859506</v>
      </c>
      <c r="AP24" s="54">
        <f t="shared" si="10"/>
        <v>48.417761100687926</v>
      </c>
      <c r="AQ24" s="48">
        <f t="shared" si="11"/>
        <v>0</v>
      </c>
    </row>
    <row r="25" spans="1:43" x14ac:dyDescent="0.25">
      <c r="A25" s="23" t="s">
        <v>235</v>
      </c>
      <c r="B25" s="24">
        <v>2</v>
      </c>
      <c r="C25" s="24">
        <v>3</v>
      </c>
      <c r="D25" s="24">
        <f t="shared" si="0"/>
        <v>1523</v>
      </c>
      <c r="E25" s="24">
        <v>187</v>
      </c>
      <c r="F25" s="24">
        <v>0</v>
      </c>
      <c r="G25" s="24">
        <v>60</v>
      </c>
      <c r="H25" s="24">
        <v>140</v>
      </c>
      <c r="I25" s="24">
        <v>579</v>
      </c>
      <c r="J25" s="24">
        <v>421</v>
      </c>
      <c r="K25" s="24">
        <v>0</v>
      </c>
      <c r="L25" s="24">
        <v>136</v>
      </c>
      <c r="M25" s="24">
        <v>0</v>
      </c>
      <c r="N25" s="24">
        <v>4</v>
      </c>
      <c r="O25" s="24">
        <v>4</v>
      </c>
      <c r="P25" s="24">
        <v>5</v>
      </c>
      <c r="Q25" s="24">
        <v>5</v>
      </c>
      <c r="R25" s="24">
        <f t="shared" si="1"/>
        <v>0</v>
      </c>
      <c r="S25" s="25">
        <v>1745</v>
      </c>
      <c r="T25" s="26">
        <v>1055</v>
      </c>
      <c r="U25" s="26">
        <v>1054</v>
      </c>
      <c r="V25" s="26">
        <v>1054</v>
      </c>
      <c r="W25" s="26">
        <f t="shared" si="2"/>
        <v>-1</v>
      </c>
      <c r="X25" s="26">
        <v>1054</v>
      </c>
      <c r="Y25" s="25">
        <v>1779</v>
      </c>
      <c r="Z25" s="26">
        <v>1057</v>
      </c>
      <c r="AA25" s="26">
        <v>1312</v>
      </c>
      <c r="AB25" s="26">
        <v>1317</v>
      </c>
      <c r="AC25" s="26">
        <f t="shared" si="3"/>
        <v>5</v>
      </c>
      <c r="AD25" s="27">
        <f t="shared" si="4"/>
        <v>0.38109756097560976</v>
      </c>
      <c r="AE25" s="28">
        <v>71</v>
      </c>
      <c r="AF25" s="28">
        <f>[1]Лист1!B22</f>
        <v>1660</v>
      </c>
      <c r="AG25" s="78">
        <v>1245</v>
      </c>
      <c r="AH25" s="28">
        <v>786</v>
      </c>
      <c r="AI25" s="54">
        <f t="shared" si="5"/>
        <v>45.042979942693414</v>
      </c>
      <c r="AJ25" s="54">
        <f t="shared" si="6"/>
        <v>44.182124789207421</v>
      </c>
      <c r="AK25" s="54">
        <f t="shared" si="7"/>
        <v>47.349397590361441</v>
      </c>
      <c r="AL25" s="48">
        <v>35</v>
      </c>
      <c r="AM25" s="54">
        <f t="shared" si="8"/>
        <v>2.1084337349397591</v>
      </c>
      <c r="AN25" s="48"/>
      <c r="AO25" s="54">
        <f t="shared" si="9"/>
        <v>75.472779369627517</v>
      </c>
      <c r="AP25" s="54">
        <f t="shared" si="10"/>
        <v>74.03035413153458</v>
      </c>
      <c r="AQ25" s="48">
        <f t="shared" si="11"/>
        <v>0</v>
      </c>
    </row>
    <row r="26" spans="1:43" x14ac:dyDescent="0.25">
      <c r="A26" s="23" t="s">
        <v>237</v>
      </c>
      <c r="B26" s="24">
        <v>2</v>
      </c>
      <c r="C26" s="24">
        <v>30</v>
      </c>
      <c r="D26" s="24">
        <f t="shared" si="0"/>
        <v>2425</v>
      </c>
      <c r="E26" s="24">
        <v>0</v>
      </c>
      <c r="F26" s="24">
        <v>36</v>
      </c>
      <c r="G26" s="24">
        <v>24</v>
      </c>
      <c r="H26" s="24">
        <v>205</v>
      </c>
      <c r="I26" s="24">
        <v>1196</v>
      </c>
      <c r="J26" s="24">
        <v>450</v>
      </c>
      <c r="K26" s="24">
        <v>0</v>
      </c>
      <c r="L26" s="24">
        <v>514</v>
      </c>
      <c r="M26" s="24">
        <v>0</v>
      </c>
      <c r="N26" s="24">
        <v>33</v>
      </c>
      <c r="O26" s="24">
        <v>33</v>
      </c>
      <c r="P26" s="24">
        <v>34</v>
      </c>
      <c r="Q26" s="24">
        <v>35</v>
      </c>
      <c r="R26" s="24">
        <f t="shared" si="1"/>
        <v>1</v>
      </c>
      <c r="S26" s="25">
        <v>7310</v>
      </c>
      <c r="T26" s="26">
        <v>102</v>
      </c>
      <c r="U26" s="26">
        <v>106</v>
      </c>
      <c r="V26" s="26">
        <v>1386</v>
      </c>
      <c r="W26" s="26">
        <f t="shared" si="2"/>
        <v>4</v>
      </c>
      <c r="X26" s="26">
        <v>1889</v>
      </c>
      <c r="Y26" s="25">
        <v>7534</v>
      </c>
      <c r="Z26" s="26">
        <v>2629</v>
      </c>
      <c r="AA26" s="26">
        <v>2956</v>
      </c>
      <c r="AB26" s="26">
        <v>3318</v>
      </c>
      <c r="AC26" s="26">
        <f t="shared" si="3"/>
        <v>362</v>
      </c>
      <c r="AD26" s="27">
        <f t="shared" si="4"/>
        <v>12.246278755074426</v>
      </c>
      <c r="AE26" s="28">
        <v>3</v>
      </c>
      <c r="AF26" s="28">
        <f>[1]Лист1!B24</f>
        <v>7534</v>
      </c>
      <c r="AG26" s="28">
        <v>3557</v>
      </c>
      <c r="AH26" s="28">
        <v>2463</v>
      </c>
      <c r="AI26" s="54">
        <f t="shared" si="5"/>
        <v>33.693570451436393</v>
      </c>
      <c r="AJ26" s="54">
        <f t="shared" si="6"/>
        <v>32.691797186089723</v>
      </c>
      <c r="AK26" s="54">
        <f t="shared" si="7"/>
        <v>32.691797186089723</v>
      </c>
      <c r="AL26" s="48"/>
      <c r="AM26" s="54">
        <f t="shared" si="8"/>
        <v>0</v>
      </c>
      <c r="AN26" s="48"/>
      <c r="AO26" s="54">
        <f t="shared" si="9"/>
        <v>45.389876880984957</v>
      </c>
      <c r="AP26" s="54">
        <f t="shared" si="10"/>
        <v>44.040350411468012</v>
      </c>
      <c r="AQ26" s="48">
        <f t="shared" si="11"/>
        <v>0</v>
      </c>
    </row>
    <row r="27" spans="1:43" x14ac:dyDescent="0.25">
      <c r="A27" s="23" t="s">
        <v>230</v>
      </c>
      <c r="B27" s="24">
        <v>2</v>
      </c>
      <c r="C27" s="24">
        <v>3</v>
      </c>
      <c r="D27" s="24">
        <f t="shared" si="0"/>
        <v>1855</v>
      </c>
      <c r="E27" s="24">
        <v>342</v>
      </c>
      <c r="F27" s="24">
        <v>0</v>
      </c>
      <c r="G27" s="24">
        <v>347</v>
      </c>
      <c r="H27" s="24">
        <v>63</v>
      </c>
      <c r="I27" s="24">
        <v>626</v>
      </c>
      <c r="J27" s="24">
        <v>318</v>
      </c>
      <c r="K27" s="24">
        <v>0</v>
      </c>
      <c r="L27" s="24">
        <v>159</v>
      </c>
      <c r="M27" s="24">
        <v>0</v>
      </c>
      <c r="N27" s="24">
        <v>3</v>
      </c>
      <c r="O27" s="24">
        <v>4</v>
      </c>
      <c r="P27" s="24">
        <v>4</v>
      </c>
      <c r="Q27" s="24">
        <v>4</v>
      </c>
      <c r="R27" s="24">
        <f t="shared" si="1"/>
        <v>0</v>
      </c>
      <c r="S27" s="25">
        <v>2218</v>
      </c>
      <c r="T27" s="26">
        <v>352</v>
      </c>
      <c r="U27" s="26">
        <v>361</v>
      </c>
      <c r="V27" s="26">
        <v>371</v>
      </c>
      <c r="W27" s="26">
        <f t="shared" si="2"/>
        <v>9</v>
      </c>
      <c r="X27" s="26">
        <v>376</v>
      </c>
      <c r="Y27" s="25">
        <v>2289</v>
      </c>
      <c r="Z27" s="26">
        <v>455</v>
      </c>
      <c r="AA27" s="26">
        <v>591</v>
      </c>
      <c r="AB27" s="26">
        <v>619</v>
      </c>
      <c r="AC27" s="26">
        <f t="shared" si="3"/>
        <v>28</v>
      </c>
      <c r="AD27" s="27">
        <f t="shared" si="4"/>
        <v>4.7377326565143827</v>
      </c>
      <c r="AE27" s="28">
        <v>371</v>
      </c>
      <c r="AF27" s="28">
        <f>[1]Лист1!B18</f>
        <v>2289</v>
      </c>
      <c r="AG27" s="28"/>
      <c r="AH27" s="28">
        <v>791</v>
      </c>
      <c r="AI27" s="54">
        <f t="shared" si="5"/>
        <v>35.662759242560867</v>
      </c>
      <c r="AJ27" s="54">
        <f t="shared" si="6"/>
        <v>34.556574923547402</v>
      </c>
      <c r="AK27" s="54">
        <f t="shared" si="7"/>
        <v>34.556574923547402</v>
      </c>
      <c r="AL27" s="48"/>
      <c r="AM27" s="54">
        <f t="shared" si="8"/>
        <v>0</v>
      </c>
      <c r="AN27" s="48"/>
      <c r="AO27" s="54">
        <f t="shared" si="9"/>
        <v>27.908025247971146</v>
      </c>
      <c r="AP27" s="54">
        <f t="shared" si="10"/>
        <v>27.042376583660985</v>
      </c>
      <c r="AQ27" s="48">
        <f t="shared" si="11"/>
        <v>0</v>
      </c>
    </row>
    <row r="28" spans="1:43" x14ac:dyDescent="0.25">
      <c r="A28" s="23" t="s">
        <v>222</v>
      </c>
      <c r="B28" s="24">
        <v>2</v>
      </c>
      <c r="C28" s="24">
        <v>2</v>
      </c>
      <c r="D28" s="24">
        <f t="shared" si="0"/>
        <v>1612</v>
      </c>
      <c r="E28" s="24">
        <v>114</v>
      </c>
      <c r="F28" s="24">
        <v>61</v>
      </c>
      <c r="G28" s="24">
        <v>16</v>
      </c>
      <c r="H28" s="24">
        <v>158</v>
      </c>
      <c r="I28" s="24">
        <v>613</v>
      </c>
      <c r="J28" s="24">
        <v>228</v>
      </c>
      <c r="K28" s="24">
        <v>0</v>
      </c>
      <c r="L28" s="24">
        <v>422</v>
      </c>
      <c r="M28" s="24">
        <v>0</v>
      </c>
      <c r="N28" s="24">
        <v>2</v>
      </c>
      <c r="O28" s="24">
        <v>4</v>
      </c>
      <c r="P28" s="24">
        <v>3</v>
      </c>
      <c r="Q28" s="24">
        <v>3</v>
      </c>
      <c r="R28" s="24">
        <f t="shared" si="1"/>
        <v>0</v>
      </c>
      <c r="S28" s="25">
        <v>2642</v>
      </c>
      <c r="T28" s="26">
        <v>828</v>
      </c>
      <c r="U28" s="26">
        <v>829</v>
      </c>
      <c r="V28" s="26">
        <v>831</v>
      </c>
      <c r="W28" s="26">
        <f t="shared" si="2"/>
        <v>1</v>
      </c>
      <c r="X28" s="26">
        <v>831</v>
      </c>
      <c r="Y28" s="25">
        <v>2659</v>
      </c>
      <c r="Z28" s="26">
        <v>831</v>
      </c>
      <c r="AA28" s="26">
        <v>833</v>
      </c>
      <c r="AB28" s="26">
        <v>830</v>
      </c>
      <c r="AC28" s="26">
        <f t="shared" si="3"/>
        <v>-3</v>
      </c>
      <c r="AD28" s="27">
        <f t="shared" si="4"/>
        <v>-0.36014405762304924</v>
      </c>
      <c r="AE28" s="28">
        <v>7</v>
      </c>
      <c r="AF28" s="28">
        <f>[1]Лист1!B11</f>
        <v>2659</v>
      </c>
      <c r="AG28" s="28"/>
      <c r="AH28" s="28">
        <v>908</v>
      </c>
      <c r="AI28" s="54">
        <f t="shared" si="5"/>
        <v>34.36790310370931</v>
      </c>
      <c r="AJ28" s="54">
        <f t="shared" si="6"/>
        <v>34.148176006017302</v>
      </c>
      <c r="AK28" s="54">
        <f t="shared" si="7"/>
        <v>34.148176006017302</v>
      </c>
      <c r="AL28" s="73">
        <v>798</v>
      </c>
      <c r="AM28" s="54">
        <f t="shared" si="8"/>
        <v>30.011282437006393</v>
      </c>
      <c r="AN28" s="48"/>
      <c r="AO28" s="54">
        <f t="shared" si="9"/>
        <v>31.415594246782739</v>
      </c>
      <c r="AP28" s="54">
        <f t="shared" si="10"/>
        <v>31.21474238435502</v>
      </c>
      <c r="AQ28" s="48">
        <f t="shared" si="11"/>
        <v>0</v>
      </c>
    </row>
    <row r="29" spans="1:43" x14ac:dyDescent="0.25">
      <c r="A29" s="23" t="s">
        <v>242</v>
      </c>
      <c r="B29" s="24">
        <v>3</v>
      </c>
      <c r="C29" s="24">
        <v>15</v>
      </c>
      <c r="D29" s="24">
        <f t="shared" si="0"/>
        <v>3111</v>
      </c>
      <c r="E29" s="24">
        <v>122</v>
      </c>
      <c r="F29" s="24">
        <v>0</v>
      </c>
      <c r="G29" s="24">
        <v>56</v>
      </c>
      <c r="H29" s="24">
        <v>41</v>
      </c>
      <c r="I29" s="24">
        <v>646</v>
      </c>
      <c r="J29" s="24">
        <v>370</v>
      </c>
      <c r="K29" s="24">
        <v>0</v>
      </c>
      <c r="L29" s="24">
        <v>1876</v>
      </c>
      <c r="M29" s="24">
        <v>0</v>
      </c>
      <c r="N29" s="24">
        <v>15</v>
      </c>
      <c r="O29" s="24">
        <v>15</v>
      </c>
      <c r="P29" s="24">
        <v>15</v>
      </c>
      <c r="Q29" s="24">
        <v>16</v>
      </c>
      <c r="R29" s="24">
        <f t="shared" si="1"/>
        <v>1</v>
      </c>
      <c r="S29" s="25">
        <v>5781</v>
      </c>
      <c r="T29" s="26">
        <v>63</v>
      </c>
      <c r="U29" s="26">
        <v>76</v>
      </c>
      <c r="V29" s="26">
        <v>498</v>
      </c>
      <c r="W29" s="26">
        <f t="shared" si="2"/>
        <v>13</v>
      </c>
      <c r="X29" s="26">
        <v>1763</v>
      </c>
      <c r="Y29" s="25">
        <v>5840</v>
      </c>
      <c r="Z29" s="26">
        <v>2346</v>
      </c>
      <c r="AA29" s="26">
        <v>2409</v>
      </c>
      <c r="AB29" s="26">
        <v>2436</v>
      </c>
      <c r="AC29" s="26">
        <f t="shared" si="3"/>
        <v>27</v>
      </c>
      <c r="AD29" s="27">
        <f t="shared" si="4"/>
        <v>1.1207970112079702</v>
      </c>
      <c r="AE29" s="28">
        <v>5</v>
      </c>
      <c r="AF29" s="28">
        <f>[1]Лист1!B28</f>
        <v>5840</v>
      </c>
      <c r="AG29" s="56">
        <v>4380</v>
      </c>
      <c r="AH29" s="28">
        <v>2475</v>
      </c>
      <c r="AI29" s="54">
        <f t="shared" si="5"/>
        <v>42.812662169174878</v>
      </c>
      <c r="AJ29" s="54">
        <f t="shared" si="6"/>
        <v>42.380136986301373</v>
      </c>
      <c r="AK29" s="54">
        <f t="shared" si="7"/>
        <v>42.380136986301373</v>
      </c>
      <c r="AL29" s="56">
        <v>943</v>
      </c>
      <c r="AM29" s="54">
        <f t="shared" si="8"/>
        <v>16.147260273972602</v>
      </c>
      <c r="AN29" s="48"/>
      <c r="AO29" s="54">
        <f t="shared" si="9"/>
        <v>42.138038401660609</v>
      </c>
      <c r="AP29" s="54">
        <f t="shared" si="10"/>
        <v>41.712328767123289</v>
      </c>
      <c r="AQ29" s="48">
        <f t="shared" si="11"/>
        <v>0</v>
      </c>
    </row>
    <row r="30" spans="1:43" x14ac:dyDescent="0.25">
      <c r="A30" s="23" t="s">
        <v>228</v>
      </c>
      <c r="B30" s="24">
        <v>2</v>
      </c>
      <c r="C30" s="24">
        <v>3</v>
      </c>
      <c r="D30" s="24">
        <f t="shared" si="0"/>
        <v>1710</v>
      </c>
      <c r="E30" s="24">
        <v>0</v>
      </c>
      <c r="F30" s="24">
        <v>46</v>
      </c>
      <c r="G30" s="24">
        <v>44</v>
      </c>
      <c r="H30" s="24">
        <v>59</v>
      </c>
      <c r="I30" s="24">
        <v>777</v>
      </c>
      <c r="J30" s="24">
        <v>562</v>
      </c>
      <c r="K30" s="24">
        <v>0</v>
      </c>
      <c r="L30" s="24">
        <v>222</v>
      </c>
      <c r="M30" s="24">
        <v>0</v>
      </c>
      <c r="N30" s="24">
        <v>3</v>
      </c>
      <c r="O30" s="24">
        <v>3</v>
      </c>
      <c r="P30" s="24">
        <v>3</v>
      </c>
      <c r="Q30" s="24">
        <v>3</v>
      </c>
      <c r="R30" s="24">
        <f t="shared" si="1"/>
        <v>0</v>
      </c>
      <c r="S30" s="25">
        <v>3975</v>
      </c>
      <c r="T30" s="26">
        <v>870</v>
      </c>
      <c r="U30" s="26">
        <v>903</v>
      </c>
      <c r="V30" s="26">
        <v>919</v>
      </c>
      <c r="W30" s="26">
        <f t="shared" si="2"/>
        <v>33</v>
      </c>
      <c r="X30" s="26">
        <v>920</v>
      </c>
      <c r="Y30" s="25">
        <v>4080</v>
      </c>
      <c r="Z30" s="26">
        <v>993</v>
      </c>
      <c r="AA30" s="26">
        <v>1115</v>
      </c>
      <c r="AB30" s="26">
        <v>1133</v>
      </c>
      <c r="AC30" s="26">
        <f t="shared" si="3"/>
        <v>18</v>
      </c>
      <c r="AD30" s="27">
        <f t="shared" si="4"/>
        <v>1.6143497757847534</v>
      </c>
      <c r="AE30" s="28">
        <v>4</v>
      </c>
      <c r="AF30" s="28">
        <f>[1]Лист1!B16</f>
        <v>3975</v>
      </c>
      <c r="AG30" s="28"/>
      <c r="AH30" s="28">
        <v>1347</v>
      </c>
      <c r="AI30" s="54">
        <f t="shared" si="5"/>
        <v>33.886792452830186</v>
      </c>
      <c r="AJ30" s="54">
        <f t="shared" si="6"/>
        <v>33.014705882352942</v>
      </c>
      <c r="AK30" s="54">
        <f t="shared" si="7"/>
        <v>33.886792452830186</v>
      </c>
      <c r="AL30" s="56">
        <v>501</v>
      </c>
      <c r="AM30" s="54">
        <f t="shared" si="8"/>
        <v>12.60377358490566</v>
      </c>
      <c r="AN30" s="48"/>
      <c r="AO30" s="54">
        <f t="shared" si="9"/>
        <v>28.50314465408805</v>
      </c>
      <c r="AP30" s="54">
        <f t="shared" si="10"/>
        <v>27.769607843137258</v>
      </c>
      <c r="AQ30" s="48">
        <f t="shared" si="11"/>
        <v>0</v>
      </c>
    </row>
    <row r="31" spans="1:43" x14ac:dyDescent="0.25">
      <c r="A31" s="23" t="s">
        <v>239</v>
      </c>
      <c r="B31" s="24">
        <v>2</v>
      </c>
      <c r="C31" s="24">
        <v>7</v>
      </c>
      <c r="D31" s="24">
        <f t="shared" si="0"/>
        <v>3268</v>
      </c>
      <c r="E31" s="24">
        <v>164</v>
      </c>
      <c r="F31" s="24">
        <v>107</v>
      </c>
      <c r="G31" s="24">
        <v>75</v>
      </c>
      <c r="H31" s="24">
        <v>33</v>
      </c>
      <c r="I31" s="24">
        <v>1030</v>
      </c>
      <c r="J31" s="24">
        <v>448</v>
      </c>
      <c r="K31" s="24">
        <v>0</v>
      </c>
      <c r="L31" s="24">
        <v>381</v>
      </c>
      <c r="M31" s="24">
        <v>1030</v>
      </c>
      <c r="N31" s="24">
        <v>7</v>
      </c>
      <c r="O31" s="24">
        <v>7</v>
      </c>
      <c r="P31" s="24">
        <v>8</v>
      </c>
      <c r="Q31" s="24">
        <v>8</v>
      </c>
      <c r="R31" s="24">
        <f t="shared" si="1"/>
        <v>0</v>
      </c>
      <c r="S31" s="79">
        <v>6031</v>
      </c>
      <c r="T31" s="26">
        <v>1408</v>
      </c>
      <c r="U31" s="26">
        <v>1553</v>
      </c>
      <c r="V31" s="26">
        <v>1581</v>
      </c>
      <c r="W31" s="26">
        <f t="shared" si="2"/>
        <v>145</v>
      </c>
      <c r="X31" s="26">
        <v>1605</v>
      </c>
      <c r="Y31" s="79">
        <v>6178</v>
      </c>
      <c r="Z31" s="26">
        <v>1846</v>
      </c>
      <c r="AA31" s="26">
        <v>2215</v>
      </c>
      <c r="AB31" s="26">
        <v>2243</v>
      </c>
      <c r="AC31" s="26">
        <f t="shared" si="3"/>
        <v>28</v>
      </c>
      <c r="AD31" s="27">
        <f t="shared" si="4"/>
        <v>1.2641083521444696</v>
      </c>
      <c r="AE31" s="28">
        <v>464</v>
      </c>
      <c r="AF31" s="28">
        <v>6031</v>
      </c>
      <c r="AG31" s="28"/>
      <c r="AH31" s="28">
        <v>1776</v>
      </c>
      <c r="AI31" s="54">
        <f t="shared" si="5"/>
        <v>29.447852760736197</v>
      </c>
      <c r="AJ31" s="54">
        <f t="shared" si="6"/>
        <v>28.747167368080284</v>
      </c>
      <c r="AK31" s="54">
        <f t="shared" si="7"/>
        <v>29.447852760736197</v>
      </c>
      <c r="AL31" s="73">
        <v>1508</v>
      </c>
      <c r="AM31" s="54">
        <f t="shared" si="8"/>
        <v>25.00414524954402</v>
      </c>
      <c r="AN31" s="48"/>
      <c r="AO31" s="54">
        <f t="shared" si="9"/>
        <v>37.191178908970322</v>
      </c>
      <c r="AP31" s="54">
        <f t="shared" si="10"/>
        <v>36.306247976691488</v>
      </c>
      <c r="AQ31" s="48">
        <f t="shared" si="11"/>
        <v>0</v>
      </c>
    </row>
    <row r="32" spans="1:43" x14ac:dyDescent="0.25">
      <c r="A32" s="23" t="s">
        <v>250</v>
      </c>
      <c r="B32" s="24">
        <v>2</v>
      </c>
      <c r="C32" s="24">
        <v>4</v>
      </c>
      <c r="D32" s="24">
        <f t="shared" si="0"/>
        <v>1060</v>
      </c>
      <c r="E32" s="24">
        <v>7</v>
      </c>
      <c r="F32" s="24">
        <v>0</v>
      </c>
      <c r="G32" s="24">
        <v>55</v>
      </c>
      <c r="H32" s="24">
        <v>0</v>
      </c>
      <c r="I32" s="24">
        <v>504</v>
      </c>
      <c r="J32" s="24">
        <v>368</v>
      </c>
      <c r="K32" s="24">
        <v>11</v>
      </c>
      <c r="L32" s="24">
        <v>115</v>
      </c>
      <c r="M32" s="24">
        <v>0</v>
      </c>
      <c r="N32" s="24">
        <v>5</v>
      </c>
      <c r="O32" s="24">
        <v>7</v>
      </c>
      <c r="P32" s="24">
        <v>7</v>
      </c>
      <c r="Q32" s="24">
        <v>7</v>
      </c>
      <c r="R32" s="24">
        <f t="shared" si="1"/>
        <v>0</v>
      </c>
      <c r="S32" s="25">
        <v>3498</v>
      </c>
      <c r="T32" s="26">
        <v>344</v>
      </c>
      <c r="U32" s="26">
        <v>464</v>
      </c>
      <c r="V32" s="26">
        <v>469</v>
      </c>
      <c r="W32" s="26">
        <f t="shared" si="2"/>
        <v>120</v>
      </c>
      <c r="X32" s="26">
        <v>470</v>
      </c>
      <c r="Y32" s="25">
        <v>3587</v>
      </c>
      <c r="Z32" s="26">
        <v>493</v>
      </c>
      <c r="AA32" s="26">
        <v>610</v>
      </c>
      <c r="AB32" s="26">
        <v>665</v>
      </c>
      <c r="AC32" s="26">
        <f t="shared" si="3"/>
        <v>55</v>
      </c>
      <c r="AD32" s="27">
        <f t="shared" si="4"/>
        <v>9.0163934426229506</v>
      </c>
      <c r="AE32" s="28">
        <v>296</v>
      </c>
      <c r="AF32" s="28">
        <f>[1]Лист1!B36</f>
        <v>3587</v>
      </c>
      <c r="AG32" s="28"/>
      <c r="AH32" s="28">
        <v>823</v>
      </c>
      <c r="AI32" s="54">
        <f t="shared" si="5"/>
        <v>23.52773013150372</v>
      </c>
      <c r="AJ32" s="54">
        <f t="shared" si="6"/>
        <v>22.943964315584054</v>
      </c>
      <c r="AK32" s="54">
        <f t="shared" si="7"/>
        <v>22.943964315584054</v>
      </c>
      <c r="AL32" s="48"/>
      <c r="AM32" s="54">
        <f t="shared" si="8"/>
        <v>0</v>
      </c>
      <c r="AN32" s="48"/>
      <c r="AO32" s="54">
        <f t="shared" si="9"/>
        <v>19.010863350485995</v>
      </c>
      <c r="AP32" s="54">
        <f t="shared" si="10"/>
        <v>18.539169222191248</v>
      </c>
      <c r="AQ32" s="48">
        <f t="shared" si="11"/>
        <v>0</v>
      </c>
    </row>
    <row r="33" spans="1:43" x14ac:dyDescent="0.25">
      <c r="A33" s="23" t="s">
        <v>238</v>
      </c>
      <c r="B33" s="24">
        <v>6</v>
      </c>
      <c r="C33" s="24">
        <v>8</v>
      </c>
      <c r="D33" s="24">
        <f t="shared" si="0"/>
        <v>10339</v>
      </c>
      <c r="E33" s="24">
        <v>153</v>
      </c>
      <c r="F33" s="24">
        <v>0</v>
      </c>
      <c r="G33" s="24">
        <v>1321</v>
      </c>
      <c r="H33" s="24">
        <v>138</v>
      </c>
      <c r="I33" s="24">
        <v>5718</v>
      </c>
      <c r="J33" s="24">
        <v>1651</v>
      </c>
      <c r="K33" s="24">
        <v>0</v>
      </c>
      <c r="L33" s="24">
        <v>508</v>
      </c>
      <c r="M33" s="24">
        <v>850</v>
      </c>
      <c r="N33" s="24">
        <v>8</v>
      </c>
      <c r="O33" s="24">
        <v>17</v>
      </c>
      <c r="P33" s="24">
        <v>19</v>
      </c>
      <c r="Q33" s="24">
        <v>19</v>
      </c>
      <c r="R33" s="24">
        <f t="shared" si="1"/>
        <v>0</v>
      </c>
      <c r="S33" s="25">
        <v>20734</v>
      </c>
      <c r="T33" s="26">
        <v>3385</v>
      </c>
      <c r="U33" s="26">
        <v>3526</v>
      </c>
      <c r="V33" s="26">
        <v>3600</v>
      </c>
      <c r="W33" s="26">
        <f t="shared" si="2"/>
        <v>141</v>
      </c>
      <c r="X33" s="26">
        <v>3732</v>
      </c>
      <c r="Y33" s="25">
        <v>22487</v>
      </c>
      <c r="Z33" s="26">
        <v>3981</v>
      </c>
      <c r="AA33" s="26">
        <v>4633</v>
      </c>
      <c r="AB33" s="26">
        <v>4812</v>
      </c>
      <c r="AC33" s="26">
        <f t="shared" si="3"/>
        <v>179</v>
      </c>
      <c r="AD33" s="27">
        <f t="shared" si="4"/>
        <v>3.8635873084394561</v>
      </c>
      <c r="AE33" s="28">
        <v>679</v>
      </c>
      <c r="AF33" s="28">
        <f>[1]Лист1!B25</f>
        <v>20734</v>
      </c>
      <c r="AG33" s="28"/>
      <c r="AH33" s="28">
        <v>5934</v>
      </c>
      <c r="AI33" s="54">
        <f t="shared" si="5"/>
        <v>28.619658531880003</v>
      </c>
      <c r="AJ33" s="54">
        <f t="shared" si="6"/>
        <v>26.388580068484014</v>
      </c>
      <c r="AK33" s="54">
        <f t="shared" si="7"/>
        <v>28.619658531880003</v>
      </c>
      <c r="AL33" s="48">
        <v>622</v>
      </c>
      <c r="AM33" s="54">
        <f t="shared" si="8"/>
        <v>2.9999035400790972</v>
      </c>
      <c r="AN33" s="48"/>
      <c r="AO33" s="54">
        <f t="shared" si="9"/>
        <v>23.208256969229286</v>
      </c>
      <c r="AP33" s="54">
        <f t="shared" si="10"/>
        <v>21.399030550985014</v>
      </c>
      <c r="AQ33" s="48">
        <f t="shared" si="11"/>
        <v>0</v>
      </c>
    </row>
    <row r="34" spans="1:43" x14ac:dyDescent="0.25">
      <c r="A34" s="180" t="s">
        <v>215</v>
      </c>
      <c r="B34" s="24">
        <v>2</v>
      </c>
      <c r="C34" s="24">
        <v>22</v>
      </c>
      <c r="D34" s="24">
        <f t="shared" si="0"/>
        <v>1112</v>
      </c>
      <c r="E34" s="24">
        <v>108</v>
      </c>
      <c r="F34" s="24">
        <v>0</v>
      </c>
      <c r="G34" s="24">
        <v>0</v>
      </c>
      <c r="H34" s="24">
        <v>24</v>
      </c>
      <c r="I34" s="24">
        <v>601</v>
      </c>
      <c r="J34" s="24">
        <v>188</v>
      </c>
      <c r="K34" s="24">
        <v>0</v>
      </c>
      <c r="L34" s="24">
        <v>191</v>
      </c>
      <c r="M34" s="24">
        <v>0</v>
      </c>
      <c r="N34" s="24">
        <v>23</v>
      </c>
      <c r="O34" s="24">
        <v>24</v>
      </c>
      <c r="P34" s="24">
        <v>24</v>
      </c>
      <c r="Q34" s="24">
        <v>24</v>
      </c>
      <c r="R34" s="24">
        <f t="shared" si="1"/>
        <v>0</v>
      </c>
      <c r="S34" s="25">
        <v>4566</v>
      </c>
      <c r="T34" s="26">
        <v>320</v>
      </c>
      <c r="U34" s="26">
        <v>502</v>
      </c>
      <c r="V34" s="26">
        <v>545</v>
      </c>
      <c r="W34" s="26">
        <f t="shared" si="2"/>
        <v>182</v>
      </c>
      <c r="X34" s="26">
        <v>774</v>
      </c>
      <c r="Y34" s="25">
        <v>4715</v>
      </c>
      <c r="Z34" s="26">
        <v>923</v>
      </c>
      <c r="AA34" s="26">
        <v>1049</v>
      </c>
      <c r="AB34" s="26">
        <v>1049</v>
      </c>
      <c r="AC34" s="26">
        <f t="shared" si="3"/>
        <v>0</v>
      </c>
      <c r="AD34" s="27">
        <f t="shared" si="4"/>
        <v>0</v>
      </c>
      <c r="AE34" s="28">
        <v>246</v>
      </c>
      <c r="AF34" s="28">
        <f>[1]Лист1!B9</f>
        <v>4638</v>
      </c>
      <c r="AG34" s="28"/>
      <c r="AH34" s="28">
        <v>1025</v>
      </c>
      <c r="AI34" s="54">
        <f t="shared" si="5"/>
        <v>22.448532632501095</v>
      </c>
      <c r="AJ34" s="54">
        <f t="shared" si="6"/>
        <v>21.739130434782609</v>
      </c>
      <c r="AK34" s="54">
        <f t="shared" si="7"/>
        <v>22.100043122035359</v>
      </c>
      <c r="AL34" s="48"/>
      <c r="AM34" s="54">
        <f t="shared" si="8"/>
        <v>0</v>
      </c>
      <c r="AN34" s="48"/>
      <c r="AO34" s="54">
        <f t="shared" si="9"/>
        <v>22.974156811213316</v>
      </c>
      <c r="AP34" s="54">
        <f t="shared" si="10"/>
        <v>22.248144220572641</v>
      </c>
      <c r="AQ34" s="48">
        <f t="shared" si="11"/>
        <v>0</v>
      </c>
    </row>
    <row r="35" spans="1:43" x14ac:dyDescent="0.25">
      <c r="A35" s="23" t="s">
        <v>245</v>
      </c>
      <c r="B35" s="24">
        <v>2</v>
      </c>
      <c r="C35" s="24">
        <v>6</v>
      </c>
      <c r="D35" s="24">
        <f t="shared" si="0"/>
        <v>811</v>
      </c>
      <c r="E35" s="24">
        <v>62</v>
      </c>
      <c r="F35" s="24">
        <v>0</v>
      </c>
      <c r="G35" s="24">
        <v>46</v>
      </c>
      <c r="H35" s="24">
        <v>20</v>
      </c>
      <c r="I35" s="24">
        <v>546</v>
      </c>
      <c r="J35" s="24">
        <v>117</v>
      </c>
      <c r="K35" s="24">
        <v>0</v>
      </c>
      <c r="L35" s="24">
        <v>20</v>
      </c>
      <c r="M35" s="24">
        <v>0</v>
      </c>
      <c r="N35" s="24">
        <v>7</v>
      </c>
      <c r="O35" s="24">
        <v>10</v>
      </c>
      <c r="P35" s="24">
        <v>11</v>
      </c>
      <c r="Q35" s="24">
        <v>11</v>
      </c>
      <c r="R35" s="24">
        <f t="shared" si="1"/>
        <v>0</v>
      </c>
      <c r="S35" s="25">
        <v>2151</v>
      </c>
      <c r="T35" s="26">
        <v>74</v>
      </c>
      <c r="U35" s="26">
        <v>76</v>
      </c>
      <c r="V35" s="26">
        <v>80</v>
      </c>
      <c r="W35" s="26">
        <f t="shared" si="2"/>
        <v>2</v>
      </c>
      <c r="X35" s="26">
        <v>88</v>
      </c>
      <c r="Y35" s="25">
        <v>2202</v>
      </c>
      <c r="Z35" s="26">
        <v>139</v>
      </c>
      <c r="AA35" s="26">
        <v>467</v>
      </c>
      <c r="AB35" s="26">
        <v>475</v>
      </c>
      <c r="AC35" s="26">
        <f t="shared" si="3"/>
        <v>8</v>
      </c>
      <c r="AD35" s="27">
        <f t="shared" si="4"/>
        <v>1.7130620985010707</v>
      </c>
      <c r="AE35" s="28">
        <v>38</v>
      </c>
      <c r="AF35" s="28">
        <f>[1]Лист1!B31</f>
        <v>2202</v>
      </c>
      <c r="AG35" s="28"/>
      <c r="AH35" s="28">
        <v>431</v>
      </c>
      <c r="AI35" s="54">
        <f t="shared" si="5"/>
        <v>20.037192003719198</v>
      </c>
      <c r="AJ35" s="54">
        <f t="shared" si="6"/>
        <v>19.573115349682109</v>
      </c>
      <c r="AK35" s="54">
        <f t="shared" si="7"/>
        <v>19.573115349682109</v>
      </c>
      <c r="AL35" s="48"/>
      <c r="AM35" s="54">
        <f t="shared" si="8"/>
        <v>0</v>
      </c>
      <c r="AN35" s="48"/>
      <c r="AO35" s="54">
        <f t="shared" si="9"/>
        <v>22.08275220827522</v>
      </c>
      <c r="AP35" s="54">
        <f t="shared" si="10"/>
        <v>21.571298819255222</v>
      </c>
      <c r="AQ35" s="48">
        <f t="shared" si="11"/>
        <v>0</v>
      </c>
    </row>
    <row r="36" spans="1:43" s="84" customFormat="1" x14ac:dyDescent="0.25">
      <c r="A36" s="180" t="s">
        <v>213</v>
      </c>
      <c r="B36" s="24">
        <v>2</v>
      </c>
      <c r="C36" s="24">
        <v>2</v>
      </c>
      <c r="D36" s="24">
        <f t="shared" si="0"/>
        <v>2723</v>
      </c>
      <c r="E36" s="24">
        <v>289</v>
      </c>
      <c r="F36" s="24">
        <v>0</v>
      </c>
      <c r="G36" s="24">
        <v>224</v>
      </c>
      <c r="H36" s="24">
        <v>84</v>
      </c>
      <c r="I36" s="24">
        <v>581</v>
      </c>
      <c r="J36" s="24">
        <v>330</v>
      </c>
      <c r="K36" s="24">
        <v>0</v>
      </c>
      <c r="L36" s="24">
        <v>1155</v>
      </c>
      <c r="M36" s="24">
        <v>60</v>
      </c>
      <c r="N36" s="24">
        <v>2</v>
      </c>
      <c r="O36" s="24">
        <v>2</v>
      </c>
      <c r="P36" s="24">
        <v>3</v>
      </c>
      <c r="Q36" s="24">
        <v>3</v>
      </c>
      <c r="R36" s="24">
        <f t="shared" si="1"/>
        <v>0</v>
      </c>
      <c r="S36" s="25">
        <v>2823</v>
      </c>
      <c r="T36" s="26">
        <v>132</v>
      </c>
      <c r="U36" s="26">
        <v>148</v>
      </c>
      <c r="V36" s="26">
        <v>165</v>
      </c>
      <c r="W36" s="26">
        <f t="shared" si="2"/>
        <v>16</v>
      </c>
      <c r="X36" s="26">
        <v>291</v>
      </c>
      <c r="Y36" s="25">
        <v>2850</v>
      </c>
      <c r="Z36" s="26">
        <v>841</v>
      </c>
      <c r="AA36" s="26">
        <v>967</v>
      </c>
      <c r="AB36" s="26">
        <v>980</v>
      </c>
      <c r="AC36" s="26">
        <f t="shared" si="3"/>
        <v>13</v>
      </c>
      <c r="AD36" s="27">
        <f t="shared" si="4"/>
        <v>1.344364012409514</v>
      </c>
      <c r="AE36" s="28"/>
      <c r="AF36" s="28">
        <f>[1]Лист1!B7</f>
        <v>2850</v>
      </c>
      <c r="AG36" s="28"/>
      <c r="AH36" s="28">
        <v>91</v>
      </c>
      <c r="AI36" s="54">
        <f t="shared" si="5"/>
        <v>3.2235210768685794</v>
      </c>
      <c r="AJ36" s="54">
        <f t="shared" si="6"/>
        <v>3.192982456140351</v>
      </c>
      <c r="AK36" s="54">
        <f t="shared" si="7"/>
        <v>3.192982456140351</v>
      </c>
      <c r="AL36" s="48"/>
      <c r="AM36" s="54">
        <f t="shared" si="8"/>
        <v>0</v>
      </c>
      <c r="AN36" s="48"/>
      <c r="AO36" s="54">
        <f t="shared" si="9"/>
        <v>34.714842366277011</v>
      </c>
      <c r="AP36" s="54">
        <f t="shared" si="10"/>
        <v>34.385964912280699</v>
      </c>
      <c r="AQ36" s="48">
        <f t="shared" si="11"/>
        <v>0</v>
      </c>
    </row>
    <row r="37" spans="1:43" x14ac:dyDescent="0.25">
      <c r="A37" s="11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1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33"/>
      <c r="AE37" s="127"/>
      <c r="AF37" s="127"/>
      <c r="AM37" s="54"/>
      <c r="AQ37" s="48"/>
    </row>
    <row r="38" spans="1:43" x14ac:dyDescent="0.25">
      <c r="A38" s="112" t="s">
        <v>251</v>
      </c>
      <c r="B38" s="113"/>
      <c r="C38" s="113">
        <f t="shared" ref="C38:R38" si="12">SUM(C2:C36)</f>
        <v>506</v>
      </c>
      <c r="D38" s="113">
        <f t="shared" si="12"/>
        <v>179147</v>
      </c>
      <c r="E38" s="113">
        <f t="shared" si="12"/>
        <v>8502</v>
      </c>
      <c r="F38" s="113">
        <f t="shared" si="12"/>
        <v>852</v>
      </c>
      <c r="G38" s="113">
        <f t="shared" si="12"/>
        <v>6665</v>
      </c>
      <c r="H38" s="113">
        <f t="shared" si="12"/>
        <v>7118</v>
      </c>
      <c r="I38" s="113">
        <f t="shared" si="12"/>
        <v>58314</v>
      </c>
      <c r="J38" s="113">
        <f t="shared" si="12"/>
        <v>60285</v>
      </c>
      <c r="K38" s="113">
        <f t="shared" si="12"/>
        <v>1580</v>
      </c>
      <c r="L38" s="113">
        <f t="shared" si="12"/>
        <v>32197</v>
      </c>
      <c r="M38" s="113">
        <f t="shared" si="12"/>
        <v>3634</v>
      </c>
      <c r="N38" s="113">
        <f t="shared" si="12"/>
        <v>607</v>
      </c>
      <c r="O38" s="113">
        <f t="shared" si="12"/>
        <v>710</v>
      </c>
      <c r="P38" s="113">
        <f t="shared" si="12"/>
        <v>739</v>
      </c>
      <c r="Q38" s="113">
        <f t="shared" si="12"/>
        <v>750</v>
      </c>
      <c r="R38" s="113">
        <f t="shared" si="12"/>
        <v>11</v>
      </c>
      <c r="S38" s="113">
        <v>404358</v>
      </c>
      <c r="T38" s="113">
        <f>SUM(T2:T36)</f>
        <v>79072</v>
      </c>
      <c r="U38" s="113">
        <f>SUM(U2:U36)</f>
        <v>82678</v>
      </c>
      <c r="V38" s="113">
        <f>SUM(V2:V36)</f>
        <v>87298</v>
      </c>
      <c r="W38" s="113">
        <f>SUM(W2:W36)</f>
        <v>3606</v>
      </c>
      <c r="X38" s="113">
        <f>SUM(X2:X36)</f>
        <v>99115</v>
      </c>
      <c r="Y38" s="113">
        <v>421512</v>
      </c>
      <c r="Z38" s="113">
        <v>421512</v>
      </c>
      <c r="AA38" s="113">
        <v>421512</v>
      </c>
      <c r="AB38" s="113">
        <v>421512</v>
      </c>
      <c r="AC38" s="113">
        <v>421512</v>
      </c>
      <c r="AD38" s="113">
        <v>421512</v>
      </c>
      <c r="AE38" s="113">
        <v>421512</v>
      </c>
      <c r="AF38" s="46">
        <f>SUM(AF2:AF36)</f>
        <v>417948</v>
      </c>
      <c r="AG38" s="46"/>
      <c r="AH38" s="46">
        <f>SUM(AH2:AH36)</f>
        <v>185276</v>
      </c>
      <c r="AI38" s="182">
        <f>AH38/(S38/100)</f>
        <v>45.819793351436104</v>
      </c>
      <c r="AJ38" s="182">
        <f>AH38/(Y38/100)</f>
        <v>43.955094991364426</v>
      </c>
      <c r="AK38" s="182">
        <f>AH38/(AF38/100)</f>
        <v>44.329916640347605</v>
      </c>
      <c r="AL38" s="46">
        <f>SUM(AL2:AL36)</f>
        <v>22312</v>
      </c>
      <c r="AM38" s="182">
        <f>AL38/(AF38/100)</f>
        <v>5.3384631580962232</v>
      </c>
      <c r="AN38" s="46"/>
      <c r="AO38" s="54">
        <f t="shared" ref="AO38" si="13">AB38/(S38/100)</f>
        <v>104.24228035552655</v>
      </c>
      <c r="AP38" s="54">
        <f t="shared" ref="AP38" si="14">AB38/(Y38/100)</f>
        <v>100</v>
      </c>
      <c r="AQ38" s="48">
        <f>SUM(AQ2:AQ36)</f>
        <v>26.089830795649295</v>
      </c>
    </row>
    <row r="39" spans="1:43" x14ac:dyDescent="0.25">
      <c r="A39" s="169" t="s">
        <v>294</v>
      </c>
      <c r="B39" s="170" t="s">
        <v>295</v>
      </c>
      <c r="C39" s="183"/>
      <c r="D39" s="184" t="s">
        <v>296</v>
      </c>
      <c r="E39" s="184"/>
      <c r="F39" s="184"/>
      <c r="G39" s="184"/>
      <c r="H39" s="184"/>
      <c r="I39" s="184"/>
      <c r="J39" s="184"/>
      <c r="K39" s="184"/>
      <c r="L39" s="184"/>
      <c r="M39" s="185"/>
      <c r="N39" s="168"/>
      <c r="O39" s="168"/>
      <c r="P39" s="168"/>
      <c r="Q39" s="168"/>
      <c r="R39" s="168"/>
    </row>
    <row r="40" spans="1:43" x14ac:dyDescent="0.25">
      <c r="A40" s="169"/>
      <c r="B40" s="165"/>
      <c r="C40" s="160"/>
      <c r="D40" s="166" t="s">
        <v>297</v>
      </c>
      <c r="E40" s="165" t="s">
        <v>298</v>
      </c>
      <c r="F40" s="165"/>
      <c r="G40" s="165"/>
      <c r="H40" s="165"/>
      <c r="I40" s="165"/>
      <c r="J40" s="165"/>
      <c r="K40" s="165"/>
      <c r="L40" s="165"/>
      <c r="M40" s="165" t="s">
        <v>299</v>
      </c>
      <c r="N40" s="168"/>
      <c r="O40" s="168"/>
      <c r="P40" s="168"/>
      <c r="Q40" s="168"/>
      <c r="R40" s="168"/>
    </row>
    <row r="41" spans="1:43" ht="45" x14ac:dyDescent="0.25">
      <c r="A41" s="170"/>
      <c r="B41" s="165"/>
      <c r="C41" s="160"/>
      <c r="D41" s="166"/>
      <c r="E41" s="160" t="s">
        <v>300</v>
      </c>
      <c r="F41" s="160" t="s">
        <v>301</v>
      </c>
      <c r="G41" s="160" t="s">
        <v>302</v>
      </c>
      <c r="H41" s="160" t="s">
        <v>303</v>
      </c>
      <c r="I41" s="160" t="s">
        <v>304</v>
      </c>
      <c r="J41" s="160" t="s">
        <v>305</v>
      </c>
      <c r="K41" s="160" t="s">
        <v>306</v>
      </c>
      <c r="L41" s="160" t="s">
        <v>307</v>
      </c>
      <c r="M41" s="165"/>
      <c r="N41" s="168"/>
      <c r="O41" s="168"/>
      <c r="P41" s="168"/>
      <c r="Q41" s="168"/>
      <c r="R41" s="168"/>
    </row>
    <row r="42" spans="1:43" s="84" customFormat="1" ht="14.25" x14ac:dyDescent="0.25">
      <c r="A42" s="144" t="s">
        <v>251</v>
      </c>
      <c r="B42" s="113">
        <v>90</v>
      </c>
      <c r="C42" s="113"/>
      <c r="D42" s="171">
        <v>34383</v>
      </c>
      <c r="E42" s="113"/>
      <c r="F42" s="113"/>
      <c r="G42" s="113"/>
      <c r="H42" s="113"/>
      <c r="I42" s="113"/>
      <c r="J42" s="171">
        <v>34383</v>
      </c>
      <c r="K42" s="113"/>
      <c r="L42" s="113"/>
      <c r="M42" s="144"/>
      <c r="N42" s="172"/>
      <c r="O42" s="172"/>
      <c r="P42" s="172"/>
      <c r="Q42" s="172"/>
      <c r="R42" s="172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4"/>
      <c r="AE42" s="175"/>
      <c r="AF42" s="175"/>
      <c r="AG42" s="131"/>
      <c r="AH42" s="175"/>
      <c r="AI42" s="175"/>
      <c r="AJ42" s="175"/>
      <c r="AK42" s="175"/>
      <c r="AL42" s="175"/>
      <c r="AM42" s="174"/>
      <c r="AN42" s="175"/>
      <c r="AO42" s="175"/>
      <c r="AP42" s="173"/>
      <c r="AQ42" s="131"/>
    </row>
    <row r="45" spans="1:43" x14ac:dyDescent="0.25">
      <c r="A45" s="164" t="s">
        <v>308</v>
      </c>
      <c r="B45" s="165" t="s">
        <v>295</v>
      </c>
      <c r="C45" s="160"/>
      <c r="D45" s="166" t="s">
        <v>296</v>
      </c>
      <c r="E45" s="166"/>
      <c r="F45" s="166"/>
      <c r="G45" s="166"/>
      <c r="H45" s="166"/>
      <c r="I45" s="166"/>
      <c r="J45" s="166"/>
      <c r="K45" s="166"/>
      <c r="L45" s="166"/>
      <c r="M45" s="167"/>
      <c r="N45" s="168"/>
      <c r="O45" s="168"/>
      <c r="P45" s="168"/>
      <c r="Q45" s="168"/>
      <c r="R45" s="168"/>
    </row>
    <row r="46" spans="1:43" x14ac:dyDescent="0.25">
      <c r="A46" s="169"/>
      <c r="B46" s="165"/>
      <c r="C46" s="160"/>
      <c r="D46" s="166" t="s">
        <v>297</v>
      </c>
      <c r="E46" s="165" t="s">
        <v>298</v>
      </c>
      <c r="F46" s="165"/>
      <c r="G46" s="165"/>
      <c r="H46" s="165"/>
      <c r="I46" s="165"/>
      <c r="J46" s="165"/>
      <c r="K46" s="165"/>
      <c r="L46" s="165"/>
      <c r="M46" s="165" t="s">
        <v>299</v>
      </c>
      <c r="N46" s="168"/>
      <c r="O46" s="168"/>
      <c r="P46" s="168"/>
      <c r="Q46" s="168"/>
      <c r="R46" s="168"/>
    </row>
    <row r="47" spans="1:43" ht="45" x14ac:dyDescent="0.25">
      <c r="A47" s="170"/>
      <c r="B47" s="165"/>
      <c r="C47" s="160"/>
      <c r="D47" s="166"/>
      <c r="E47" s="160" t="s">
        <v>300</v>
      </c>
      <c r="F47" s="160" t="s">
        <v>301</v>
      </c>
      <c r="G47" s="160" t="s">
        <v>302</v>
      </c>
      <c r="H47" s="160" t="s">
        <v>303</v>
      </c>
      <c r="I47" s="160" t="s">
        <v>304</v>
      </c>
      <c r="J47" s="160" t="s">
        <v>305</v>
      </c>
      <c r="K47" s="160" t="s">
        <v>306</v>
      </c>
      <c r="L47" s="160" t="s">
        <v>307</v>
      </c>
      <c r="M47" s="165"/>
      <c r="N47" s="168"/>
      <c r="O47" s="168"/>
      <c r="P47" s="168"/>
      <c r="Q47" s="168"/>
      <c r="R47" s="168"/>
    </row>
    <row r="48" spans="1:43" s="84" customFormat="1" ht="14.25" x14ac:dyDescent="0.25">
      <c r="A48" s="144" t="s">
        <v>251</v>
      </c>
      <c r="B48" s="113">
        <v>27</v>
      </c>
      <c r="C48" s="113"/>
      <c r="D48" s="171">
        <v>3156</v>
      </c>
      <c r="E48" s="113">
        <v>8</v>
      </c>
      <c r="F48" s="113"/>
      <c r="G48" s="113"/>
      <c r="H48" s="113"/>
      <c r="I48" s="113">
        <v>94</v>
      </c>
      <c r="J48" s="113">
        <v>49</v>
      </c>
      <c r="K48" s="113"/>
      <c r="L48" s="171">
        <v>2916</v>
      </c>
      <c r="M48" s="144">
        <v>89</v>
      </c>
      <c r="N48" s="172"/>
      <c r="O48" s="172"/>
      <c r="P48" s="172"/>
      <c r="Q48" s="172"/>
      <c r="R48" s="172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4"/>
      <c r="AE48" s="175"/>
      <c r="AF48" s="175"/>
      <c r="AG48" s="131"/>
      <c r="AH48" s="175"/>
      <c r="AI48" s="175"/>
      <c r="AJ48" s="175"/>
      <c r="AK48" s="175"/>
      <c r="AL48" s="175"/>
      <c r="AM48" s="174"/>
      <c r="AN48" s="175"/>
      <c r="AO48" s="175"/>
      <c r="AP48" s="173"/>
      <c r="AQ48" s="131"/>
    </row>
    <row r="52" spans="1:43" ht="60" x14ac:dyDescent="0.25">
      <c r="A52" s="55" t="s">
        <v>314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111"/>
      <c r="AH52" s="55"/>
      <c r="AI52" s="55"/>
      <c r="AJ52" s="55"/>
      <c r="AK52" s="55"/>
      <c r="AL52" s="142"/>
      <c r="AM52" s="186"/>
      <c r="AN52" s="142"/>
      <c r="AQ52" s="187"/>
    </row>
  </sheetData>
  <mergeCells count="12">
    <mergeCell ref="A45:A47"/>
    <mergeCell ref="B45:B47"/>
    <mergeCell ref="D45:L45"/>
    <mergeCell ref="D46:D47"/>
    <mergeCell ref="E46:L46"/>
    <mergeCell ref="M46:M47"/>
    <mergeCell ref="A39:A41"/>
    <mergeCell ref="B39:B41"/>
    <mergeCell ref="D39:L39"/>
    <mergeCell ref="D40:D41"/>
    <mergeCell ref="E40:L40"/>
    <mergeCell ref="M40:M4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46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9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hidden="1" customWidth="1"/>
    <col min="20" max="24" width="15.42578125" style="124" hidden="1" customWidth="1"/>
    <col min="25" max="25" width="14.140625" style="124" hidden="1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2" width="12.5703125" style="126" customWidth="1"/>
    <col min="33" max="33" width="19.85546875" style="127" hidden="1" customWidth="1"/>
    <col min="34" max="34" width="14" style="127" customWidth="1"/>
    <col min="35" max="35" width="13.28515625" style="127" hidden="1" customWidth="1"/>
    <col min="36" max="36" width="13.28515625" style="127" customWidth="1"/>
    <col min="37" max="37" width="15.7109375" style="127" hidden="1" customWidth="1"/>
    <col min="38" max="38" width="2.42578125" style="127" hidden="1" customWidth="1"/>
    <col min="39" max="39" width="11.28515625" style="127" hidden="1" customWidth="1"/>
    <col min="40" max="44" width="12.42578125" style="127" hidden="1" customWidth="1"/>
    <col min="45" max="45" width="12.140625" style="127" hidden="1" customWidth="1"/>
    <col min="46" max="46" width="12.140625" style="127" customWidth="1"/>
    <col min="47" max="47" width="12.140625" style="127" hidden="1" customWidth="1"/>
    <col min="48" max="48" width="15.5703125" style="127" hidden="1" customWidth="1"/>
    <col min="49" max="49" width="15.5703125" style="127" customWidth="1"/>
    <col min="50" max="56" width="14.85546875" style="127" hidden="1" customWidth="1"/>
    <col min="57" max="57" width="14.42578125" style="127" hidden="1" customWidth="1"/>
    <col min="58" max="58" width="14.42578125" style="127" customWidth="1"/>
    <col min="59" max="63" width="14.42578125" style="127" hidden="1" customWidth="1"/>
    <col min="64" max="64" width="16.140625" style="127" hidden="1" customWidth="1"/>
    <col min="65" max="65" width="17.85546875" style="128" hidden="1" customWidth="1"/>
    <col min="66" max="66" width="17.85546875" style="128" customWidth="1"/>
    <col min="67" max="67" width="12.5703125" style="127" hidden="1" customWidth="1"/>
    <col min="68" max="68" width="11.5703125" style="127" hidden="1" customWidth="1"/>
    <col min="69" max="69" width="14.28515625" style="133" hidden="1" customWidth="1"/>
    <col min="70" max="70" width="15.140625" style="134" hidden="1" customWidth="1"/>
    <col min="71" max="75" width="15.85546875" style="134" hidden="1" customWidth="1"/>
    <col min="76" max="76" width="11.28515625" style="127" hidden="1" customWidth="1"/>
    <col min="77" max="77" width="10.7109375" style="127" hidden="1" customWidth="1"/>
    <col min="78" max="78" width="12.28515625" style="127" hidden="1" customWidth="1"/>
    <col min="79" max="80" width="12.7109375" style="133" hidden="1" customWidth="1"/>
    <col min="81" max="81" width="14.7109375" style="127" hidden="1" customWidth="1"/>
    <col min="82" max="82" width="14.5703125" style="127" hidden="1" customWidth="1"/>
    <col min="83" max="83" width="15.140625" style="127" hidden="1" customWidth="1"/>
    <col min="84" max="84" width="11.85546875" style="127" hidden="1" customWidth="1"/>
    <col min="85" max="85" width="12.7109375" style="127" hidden="1" customWidth="1"/>
    <col min="86" max="86" width="14.85546875" style="127" hidden="1" customWidth="1"/>
    <col min="87" max="87" width="14.7109375" style="127" hidden="1" customWidth="1"/>
    <col min="88" max="89" width="14" style="127" hidden="1" customWidth="1"/>
    <col min="90" max="90" width="15.5703125" style="126" hidden="1" customWidth="1"/>
    <col min="91" max="91" width="15.7109375" style="124" hidden="1" customWidth="1"/>
    <col min="92" max="92" width="21.5703125" style="127" hidden="1" customWidth="1"/>
    <col min="93" max="16384" width="9.140625" style="55"/>
  </cols>
  <sheetData>
    <row r="1" spans="1:93" s="84" customFormat="1" ht="194.25" customHeight="1" x14ac:dyDescent="0.25">
      <c r="A1" s="1" t="s">
        <v>0</v>
      </c>
      <c r="B1" s="80" t="s">
        <v>1</v>
      </c>
      <c r="C1" s="80" t="s">
        <v>2</v>
      </c>
      <c r="D1" s="80" t="s">
        <v>3</v>
      </c>
      <c r="E1" s="176"/>
      <c r="F1" s="176"/>
      <c r="G1" s="176"/>
      <c r="H1" s="176"/>
      <c r="I1" s="176"/>
      <c r="J1" s="176"/>
      <c r="K1" s="176"/>
      <c r="L1" s="176"/>
      <c r="M1" s="176"/>
      <c r="N1" s="80" t="s">
        <v>4</v>
      </c>
      <c r="O1" s="80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3" t="s">
        <v>20</v>
      </c>
      <c r="AE1" s="4" t="s">
        <v>21</v>
      </c>
      <c r="AF1" s="4" t="s">
        <v>22</v>
      </c>
      <c r="AG1" s="5" t="s">
        <v>23</v>
      </c>
      <c r="AH1" s="5" t="s">
        <v>253</v>
      </c>
      <c r="AI1" s="6" t="s">
        <v>25</v>
      </c>
      <c r="AJ1" s="6" t="s">
        <v>26</v>
      </c>
      <c r="AK1" s="6" t="s">
        <v>27</v>
      </c>
      <c r="AL1" s="6" t="s">
        <v>28</v>
      </c>
      <c r="AM1" s="6" t="s">
        <v>29</v>
      </c>
      <c r="AN1" s="6" t="s">
        <v>30</v>
      </c>
      <c r="AO1" s="6" t="s">
        <v>31</v>
      </c>
      <c r="AP1" s="6" t="s">
        <v>32</v>
      </c>
      <c r="AQ1" s="6" t="s">
        <v>33</v>
      </c>
      <c r="AR1" s="6" t="s">
        <v>34</v>
      </c>
      <c r="AS1" s="8" t="s">
        <v>50</v>
      </c>
      <c r="AT1" s="8" t="s">
        <v>51</v>
      </c>
      <c r="AU1" s="8" t="s">
        <v>52</v>
      </c>
      <c r="AV1" s="4" t="s">
        <v>83</v>
      </c>
      <c r="AW1" s="4" t="s">
        <v>84</v>
      </c>
      <c r="AX1" s="4" t="s">
        <v>85</v>
      </c>
      <c r="AY1" s="4" t="s">
        <v>86</v>
      </c>
      <c r="AZ1" s="4" t="s">
        <v>87</v>
      </c>
      <c r="BA1" s="4" t="s">
        <v>88</v>
      </c>
      <c r="BB1" s="4" t="s">
        <v>89</v>
      </c>
      <c r="BC1" s="4" t="s">
        <v>90</v>
      </c>
      <c r="BD1" s="4" t="s">
        <v>91</v>
      </c>
      <c r="BE1" s="13" t="s">
        <v>134</v>
      </c>
      <c r="BF1" s="13" t="s">
        <v>135</v>
      </c>
      <c r="BG1" s="13" t="s">
        <v>136</v>
      </c>
      <c r="BH1" s="13" t="s">
        <v>137</v>
      </c>
      <c r="BI1" s="13" t="s">
        <v>138</v>
      </c>
      <c r="BJ1" s="13" t="s">
        <v>139</v>
      </c>
      <c r="BK1" s="13" t="s">
        <v>140</v>
      </c>
      <c r="BL1" s="7" t="s">
        <v>141</v>
      </c>
      <c r="BM1" s="14" t="s">
        <v>142</v>
      </c>
      <c r="BN1" s="14" t="s">
        <v>143</v>
      </c>
      <c r="BO1" s="13" t="s">
        <v>144</v>
      </c>
      <c r="BP1" s="13" t="s">
        <v>145</v>
      </c>
      <c r="BQ1" s="15" t="s">
        <v>146</v>
      </c>
      <c r="BR1" s="15" t="s">
        <v>147</v>
      </c>
      <c r="BS1" s="15" t="s">
        <v>148</v>
      </c>
      <c r="BT1" s="15" t="s">
        <v>149</v>
      </c>
      <c r="BU1" s="15" t="s">
        <v>150</v>
      </c>
      <c r="BV1" s="15" t="s">
        <v>151</v>
      </c>
      <c r="BW1" s="16" t="s">
        <v>315</v>
      </c>
      <c r="BX1" s="4" t="s">
        <v>167</v>
      </c>
      <c r="BY1" s="4" t="s">
        <v>168</v>
      </c>
      <c r="BZ1" s="4" t="s">
        <v>198</v>
      </c>
      <c r="CA1" s="18" t="s">
        <v>199</v>
      </c>
      <c r="CB1" s="18" t="s">
        <v>200</v>
      </c>
      <c r="CC1" s="19" t="s">
        <v>201</v>
      </c>
      <c r="CD1" s="19" t="s">
        <v>202</v>
      </c>
      <c r="CE1" s="4" t="s">
        <v>203</v>
      </c>
      <c r="CF1" s="4" t="s">
        <v>204</v>
      </c>
      <c r="CG1" s="4" t="s">
        <v>205</v>
      </c>
      <c r="CH1" s="19" t="s">
        <v>206</v>
      </c>
      <c r="CI1" s="4" t="s">
        <v>207</v>
      </c>
      <c r="CJ1" s="4" t="s">
        <v>208</v>
      </c>
      <c r="CK1" s="4" t="s">
        <v>209</v>
      </c>
      <c r="CL1" s="20" t="s">
        <v>210</v>
      </c>
      <c r="CM1" s="21" t="s">
        <v>211</v>
      </c>
      <c r="CN1" s="4" t="s">
        <v>212</v>
      </c>
    </row>
    <row r="2" spans="1:93" x14ac:dyDescent="0.25">
      <c r="A2" s="23" t="s">
        <v>316</v>
      </c>
      <c r="B2" s="24">
        <v>2</v>
      </c>
      <c r="C2" s="24">
        <v>2</v>
      </c>
      <c r="D2" s="24">
        <f t="shared" ref="D2:D36" si="0">SUM(E2:M2)</f>
        <v>2723</v>
      </c>
      <c r="E2" s="24">
        <v>289</v>
      </c>
      <c r="F2" s="24">
        <v>0</v>
      </c>
      <c r="G2" s="24">
        <v>224</v>
      </c>
      <c r="H2" s="24">
        <v>84</v>
      </c>
      <c r="I2" s="24">
        <v>581</v>
      </c>
      <c r="J2" s="24">
        <v>330</v>
      </c>
      <c r="K2" s="24">
        <v>0</v>
      </c>
      <c r="L2" s="24">
        <v>1155</v>
      </c>
      <c r="M2" s="24">
        <v>60</v>
      </c>
      <c r="N2" s="24">
        <v>2</v>
      </c>
      <c r="O2" s="24">
        <v>2</v>
      </c>
      <c r="P2" s="24">
        <v>3</v>
      </c>
      <c r="Q2" s="24">
        <v>3</v>
      </c>
      <c r="R2" s="24">
        <f t="shared" ref="R2:R36" si="1">Q2-P2</f>
        <v>0</v>
      </c>
      <c r="S2" s="25">
        <v>2823</v>
      </c>
      <c r="T2" s="26">
        <v>132</v>
      </c>
      <c r="U2" s="26">
        <v>148</v>
      </c>
      <c r="V2" s="26">
        <v>165</v>
      </c>
      <c r="W2" s="26">
        <f t="shared" ref="W2:W36" si="2">U2-T2</f>
        <v>16</v>
      </c>
      <c r="X2" s="26">
        <v>291</v>
      </c>
      <c r="Y2" s="25">
        <v>2850</v>
      </c>
      <c r="Z2" s="26">
        <v>841</v>
      </c>
      <c r="AA2" s="26">
        <v>967</v>
      </c>
      <c r="AB2" s="26">
        <v>980</v>
      </c>
      <c r="AC2" s="26">
        <f t="shared" ref="AC2:AC36" si="3">AB2-AA2</f>
        <v>13</v>
      </c>
      <c r="AD2" s="27">
        <f t="shared" ref="AD2:AD36" si="4">AC2/(AA2/100)</f>
        <v>1.344364012409514</v>
      </c>
      <c r="AE2" s="28"/>
      <c r="AF2" s="29">
        <f>[1]Лист1!B7</f>
        <v>2850</v>
      </c>
      <c r="AG2" s="29"/>
      <c r="AH2" s="29">
        <v>2877</v>
      </c>
      <c r="AI2" s="30">
        <v>621</v>
      </c>
      <c r="AJ2" s="30">
        <v>815</v>
      </c>
      <c r="AK2" s="31">
        <f t="shared" ref="AK2:AK36" si="5">AJ2/(S2/100)</f>
        <v>28.869996457669146</v>
      </c>
      <c r="AL2" s="31">
        <f t="shared" ref="AL2:AL36" si="6">AJ2/(Y2/100)</f>
        <v>28.596491228070175</v>
      </c>
      <c r="AM2" s="32">
        <v>1550</v>
      </c>
      <c r="AN2" s="32">
        <v>1566</v>
      </c>
      <c r="AO2" s="32">
        <v>2001</v>
      </c>
      <c r="AP2" s="32">
        <v>2048</v>
      </c>
      <c r="AQ2" s="32">
        <v>2064</v>
      </c>
      <c r="AR2" s="32">
        <v>2064</v>
      </c>
      <c r="AS2" s="188"/>
      <c r="AT2" s="188"/>
      <c r="AU2" s="188"/>
      <c r="AV2" s="48">
        <v>387</v>
      </c>
      <c r="AW2" s="48">
        <v>644</v>
      </c>
      <c r="AX2" s="48">
        <v>477</v>
      </c>
      <c r="AY2" s="48">
        <v>839</v>
      </c>
      <c r="AZ2" s="48">
        <v>844</v>
      </c>
      <c r="BA2" s="48">
        <v>854</v>
      </c>
      <c r="BB2" s="48">
        <v>862</v>
      </c>
      <c r="BC2" s="48">
        <v>862</v>
      </c>
      <c r="BD2" s="48">
        <v>862</v>
      </c>
      <c r="BE2" s="41">
        <f t="shared" ref="BE2:BE36" si="7">(AI2+AS2)/AF2</f>
        <v>0.21789473684210525</v>
      </c>
      <c r="BF2" s="41">
        <f t="shared" ref="BF2:BF36" si="8">(AJ2+AT2)/AF2</f>
        <v>0.28596491228070176</v>
      </c>
      <c r="BG2" s="41">
        <f t="shared" ref="BG2:BG36" si="9">(AM2+AU2)/AF2</f>
        <v>0.54385964912280704</v>
      </c>
      <c r="BH2" s="41">
        <f t="shared" ref="BH2:BH36" si="10">(AN2+AU2)/AF2</f>
        <v>0.54947368421052634</v>
      </c>
      <c r="BI2" s="41">
        <f t="shared" ref="BI2:BI36" si="11">(AO2+AU2)/AF2</f>
        <v>0.70210526315789479</v>
      </c>
      <c r="BJ2" s="41">
        <f>(AP2+AU2)/AF2</f>
        <v>0.71859649122807012</v>
      </c>
      <c r="BK2" s="41">
        <f>AQ2/AF2</f>
        <v>0.72421052631578953</v>
      </c>
      <c r="BL2" s="33">
        <f>AR2/AH2</f>
        <v>0.71741397288842546</v>
      </c>
      <c r="BM2" s="41">
        <f t="shared" ref="BM2:BM36" si="12">AV2/AF2</f>
        <v>0.13578947368421052</v>
      </c>
      <c r="BN2" s="41">
        <f t="shared" ref="BN2:BN36" si="13">AW2/AF2</f>
        <v>0.22596491228070176</v>
      </c>
      <c r="BO2" s="42">
        <v>102</v>
      </c>
      <c r="BP2" s="42">
        <v>57</v>
      </c>
      <c r="BQ2" s="43">
        <v>6.67</v>
      </c>
      <c r="BR2" s="41">
        <f t="shared" ref="BR2:BR36" si="14">AY2/AF2</f>
        <v>0.2943859649122807</v>
      </c>
      <c r="BS2" s="41">
        <f t="shared" ref="BS2:BS37" si="15">AZ2/AF2</f>
        <v>0.29614035087719298</v>
      </c>
      <c r="BT2" s="41">
        <f t="shared" ref="BT2:BT36" si="16">BA2/AF2</f>
        <v>0.29964912280701755</v>
      </c>
      <c r="BU2" s="41">
        <f>BB2/AF2</f>
        <v>0.3024561403508772</v>
      </c>
      <c r="BV2" s="41">
        <f>BC2/AF2</f>
        <v>0.3024561403508772</v>
      </c>
      <c r="BW2" s="33">
        <f>BD2/AH2</f>
        <v>0.29961765728189088</v>
      </c>
      <c r="BX2" s="48">
        <v>5000</v>
      </c>
      <c r="BY2" s="48">
        <v>114</v>
      </c>
      <c r="BZ2" s="48"/>
      <c r="CA2" s="50">
        <f t="shared" ref="CA2:CA8" si="17">BY2/(AF2/100)</f>
        <v>4</v>
      </c>
      <c r="CB2" s="51"/>
      <c r="CC2" s="52"/>
      <c r="CD2" s="52"/>
      <c r="CE2" s="53"/>
      <c r="CF2" s="53">
        <v>776398.5</v>
      </c>
      <c r="CG2" s="53"/>
      <c r="CH2" s="52"/>
      <c r="CI2" s="53"/>
      <c r="CJ2" s="53"/>
      <c r="CK2" s="53"/>
      <c r="CL2" s="54">
        <f t="shared" ref="CL2:CL36" si="18">AB2/(S2/100)</f>
        <v>34.714842366277011</v>
      </c>
      <c r="CM2" s="54">
        <f t="shared" ref="CM2:CM36" si="19">AB2/(Y2/100)</f>
        <v>34.385964912280699</v>
      </c>
      <c r="CN2" s="48">
        <f t="shared" ref="CN2:CN36" si="20">AT2/(AF2/100)</f>
        <v>0</v>
      </c>
    </row>
    <row r="3" spans="1:93" x14ac:dyDescent="0.25">
      <c r="A3" s="23" t="s">
        <v>214</v>
      </c>
      <c r="B3" s="24">
        <v>2</v>
      </c>
      <c r="C3" s="24">
        <v>7</v>
      </c>
      <c r="D3" s="24">
        <f t="shared" si="0"/>
        <v>3310</v>
      </c>
      <c r="E3" s="24">
        <v>463</v>
      </c>
      <c r="F3" s="24">
        <v>0</v>
      </c>
      <c r="G3" s="24">
        <v>473</v>
      </c>
      <c r="H3" s="24">
        <v>121</v>
      </c>
      <c r="I3" s="24">
        <v>385</v>
      </c>
      <c r="J3" s="24">
        <v>1308</v>
      </c>
      <c r="K3" s="24">
        <v>109</v>
      </c>
      <c r="L3" s="24">
        <v>451</v>
      </c>
      <c r="M3" s="24">
        <v>0</v>
      </c>
      <c r="N3" s="24">
        <v>31</v>
      </c>
      <c r="O3" s="24">
        <v>31</v>
      </c>
      <c r="P3" s="24">
        <v>34</v>
      </c>
      <c r="Q3" s="24">
        <v>34</v>
      </c>
      <c r="R3" s="24">
        <f t="shared" si="1"/>
        <v>0</v>
      </c>
      <c r="S3" s="25">
        <v>6562</v>
      </c>
      <c r="T3" s="26">
        <v>1444</v>
      </c>
      <c r="U3" s="26">
        <v>1626</v>
      </c>
      <c r="V3" s="26">
        <v>1640</v>
      </c>
      <c r="W3" s="26">
        <f t="shared" si="2"/>
        <v>182</v>
      </c>
      <c r="X3" s="26">
        <v>2429</v>
      </c>
      <c r="Y3" s="25">
        <v>6764</v>
      </c>
      <c r="Z3" s="26">
        <v>3338</v>
      </c>
      <c r="AA3" s="26">
        <v>5372</v>
      </c>
      <c r="AB3" s="26">
        <v>5417</v>
      </c>
      <c r="AC3" s="26">
        <f t="shared" si="3"/>
        <v>45</v>
      </c>
      <c r="AD3" s="27">
        <f t="shared" si="4"/>
        <v>0.83767684288905442</v>
      </c>
      <c r="AE3" s="28">
        <v>1733</v>
      </c>
      <c r="AF3" s="29">
        <f>[1]Лист1!B8</f>
        <v>6562</v>
      </c>
      <c r="AG3" s="56">
        <v>4922</v>
      </c>
      <c r="AH3" s="56">
        <v>7011</v>
      </c>
      <c r="AI3" s="30">
        <v>4394</v>
      </c>
      <c r="AJ3" s="30">
        <v>4430</v>
      </c>
      <c r="AK3" s="31">
        <f t="shared" si="5"/>
        <v>67.509905516610786</v>
      </c>
      <c r="AL3" s="31">
        <f t="shared" si="6"/>
        <v>65.493790656416323</v>
      </c>
      <c r="AM3" s="32">
        <v>4184</v>
      </c>
      <c r="AN3" s="32">
        <v>4203</v>
      </c>
      <c r="AO3" s="32">
        <v>4223</v>
      </c>
      <c r="AP3" s="32">
        <v>4309</v>
      </c>
      <c r="AQ3" s="32">
        <v>4765</v>
      </c>
      <c r="AR3" s="32">
        <v>4797</v>
      </c>
      <c r="AS3" s="188"/>
      <c r="AT3" s="188"/>
      <c r="AU3" s="188">
        <v>326</v>
      </c>
      <c r="AV3" s="48">
        <v>1767</v>
      </c>
      <c r="AW3" s="48">
        <v>1783</v>
      </c>
      <c r="AX3" s="48">
        <v>1876</v>
      </c>
      <c r="AY3" s="48">
        <v>1891</v>
      </c>
      <c r="AZ3" s="48">
        <v>1925</v>
      </c>
      <c r="BA3" s="48">
        <v>1951</v>
      </c>
      <c r="BB3" s="48">
        <v>1991</v>
      </c>
      <c r="BC3" s="48">
        <v>1994</v>
      </c>
      <c r="BD3" s="48">
        <v>2016</v>
      </c>
      <c r="BE3" s="41">
        <f t="shared" si="7"/>
        <v>0.66961292288936303</v>
      </c>
      <c r="BF3" s="41">
        <f t="shared" si="8"/>
        <v>0.67509905516610791</v>
      </c>
      <c r="BG3" s="41">
        <f t="shared" si="9"/>
        <v>0.68729046022554097</v>
      </c>
      <c r="BH3" s="41">
        <f t="shared" si="10"/>
        <v>0.69018591892715631</v>
      </c>
      <c r="BI3" s="41">
        <f t="shared" si="11"/>
        <v>0.6932337701920146</v>
      </c>
      <c r="BJ3" s="41">
        <f t="shared" ref="BJ3:BJ36" si="21">(AP3+AU3)/AF3</f>
        <v>0.70633953063090527</v>
      </c>
      <c r="BK3" s="41">
        <f t="shared" ref="BK3:BK37" si="22">AQ3/AF3</f>
        <v>0.726150563852484</v>
      </c>
      <c r="BL3" s="33">
        <f t="shared" ref="BL3:BL36" si="23">AR3/AH3</f>
        <v>0.68421052631578949</v>
      </c>
      <c r="BM3" s="41">
        <f t="shared" si="12"/>
        <v>0.26927765925022856</v>
      </c>
      <c r="BN3" s="41">
        <f t="shared" si="13"/>
        <v>0.27171594026211521</v>
      </c>
      <c r="BO3" s="57">
        <v>21</v>
      </c>
      <c r="BP3" s="57">
        <v>20</v>
      </c>
      <c r="BQ3" s="58">
        <v>60</v>
      </c>
      <c r="BR3" s="41">
        <f t="shared" si="14"/>
        <v>0.28817433709234991</v>
      </c>
      <c r="BS3" s="41">
        <f t="shared" si="15"/>
        <v>0.29335568424260894</v>
      </c>
      <c r="BT3" s="41">
        <f t="shared" si="16"/>
        <v>0.29731789088692473</v>
      </c>
      <c r="BU3" s="41">
        <f t="shared" ref="BU3:BU37" si="24">BB3/AF3</f>
        <v>0.30341359341664126</v>
      </c>
      <c r="BV3" s="41">
        <f t="shared" ref="BV3:BV36" si="25">BC3/AF3</f>
        <v>0.30387077110637001</v>
      </c>
      <c r="BW3" s="33">
        <f t="shared" ref="BW3:BW36" si="26">BD3/AH3</f>
        <v>0.28754813863928114</v>
      </c>
      <c r="BX3" s="48">
        <v>2800</v>
      </c>
      <c r="BY3" s="56">
        <v>328</v>
      </c>
      <c r="BZ3" s="56">
        <f>AU3/(BY3/100)</f>
        <v>99.390243902439025</v>
      </c>
      <c r="CA3" s="50">
        <f t="shared" si="17"/>
        <v>4.9984760743675709</v>
      </c>
      <c r="CB3" s="51">
        <f>AU3/(AF3/100)</f>
        <v>4.9679975617189882</v>
      </c>
      <c r="CC3" s="52">
        <f>BX3*BY3</f>
        <v>918400</v>
      </c>
      <c r="CD3" s="52">
        <f>BX3*AU3</f>
        <v>912800</v>
      </c>
      <c r="CE3" s="53">
        <v>774956.16</v>
      </c>
      <c r="CF3" s="53">
        <v>826560.96</v>
      </c>
      <c r="CG3" s="53">
        <f>CD3-CE3</f>
        <v>137843.83999999997</v>
      </c>
      <c r="CH3" s="52">
        <v>91839.039999999994</v>
      </c>
      <c r="CI3" s="53">
        <f>CC3-CE3</f>
        <v>143443.83999999997</v>
      </c>
      <c r="CJ3" s="53">
        <v>345</v>
      </c>
      <c r="CK3" s="53">
        <v>326</v>
      </c>
      <c r="CL3" s="54">
        <f t="shared" si="18"/>
        <v>82.551051508686371</v>
      </c>
      <c r="CM3" s="54">
        <f t="shared" si="19"/>
        <v>80.08574807806032</v>
      </c>
      <c r="CN3" s="48">
        <f t="shared" si="20"/>
        <v>0</v>
      </c>
    </row>
    <row r="4" spans="1:93" x14ac:dyDescent="0.25">
      <c r="A4" s="23" t="s">
        <v>215</v>
      </c>
      <c r="B4" s="24">
        <v>2</v>
      </c>
      <c r="C4" s="24">
        <v>22</v>
      </c>
      <c r="D4" s="24">
        <f t="shared" si="0"/>
        <v>1112</v>
      </c>
      <c r="E4" s="24">
        <v>108</v>
      </c>
      <c r="F4" s="24">
        <v>0</v>
      </c>
      <c r="G4" s="24">
        <v>0</v>
      </c>
      <c r="H4" s="24">
        <v>24</v>
      </c>
      <c r="I4" s="24">
        <v>601</v>
      </c>
      <c r="J4" s="24">
        <v>188</v>
      </c>
      <c r="K4" s="24">
        <v>0</v>
      </c>
      <c r="L4" s="24">
        <v>191</v>
      </c>
      <c r="M4" s="24">
        <v>0</v>
      </c>
      <c r="N4" s="24">
        <v>23</v>
      </c>
      <c r="O4" s="24">
        <v>24</v>
      </c>
      <c r="P4" s="24">
        <v>24</v>
      </c>
      <c r="Q4" s="24">
        <v>24</v>
      </c>
      <c r="R4" s="24">
        <f t="shared" si="1"/>
        <v>0</v>
      </c>
      <c r="S4" s="25">
        <v>4566</v>
      </c>
      <c r="T4" s="26">
        <v>320</v>
      </c>
      <c r="U4" s="26">
        <v>502</v>
      </c>
      <c r="V4" s="26">
        <v>545</v>
      </c>
      <c r="W4" s="26">
        <f t="shared" si="2"/>
        <v>182</v>
      </c>
      <c r="X4" s="26">
        <v>774</v>
      </c>
      <c r="Y4" s="25">
        <v>4715</v>
      </c>
      <c r="Z4" s="26">
        <v>923</v>
      </c>
      <c r="AA4" s="26">
        <v>1049</v>
      </c>
      <c r="AB4" s="26">
        <v>1049</v>
      </c>
      <c r="AC4" s="26">
        <f t="shared" si="3"/>
        <v>0</v>
      </c>
      <c r="AD4" s="27">
        <f t="shared" si="4"/>
        <v>0</v>
      </c>
      <c r="AE4" s="28">
        <v>246</v>
      </c>
      <c r="AF4" s="29">
        <f>[1]Лист1!B9</f>
        <v>4638</v>
      </c>
      <c r="AG4" s="29"/>
      <c r="AH4" s="29">
        <v>4773</v>
      </c>
      <c r="AI4" s="30">
        <v>1402</v>
      </c>
      <c r="AJ4" s="30">
        <v>1497</v>
      </c>
      <c r="AK4" s="31">
        <f t="shared" si="5"/>
        <v>32.78580814717477</v>
      </c>
      <c r="AL4" s="31">
        <f t="shared" si="6"/>
        <v>31.749734888653236</v>
      </c>
      <c r="AM4" s="32">
        <v>1515</v>
      </c>
      <c r="AN4" s="32">
        <v>1645</v>
      </c>
      <c r="AO4" s="32">
        <v>2231</v>
      </c>
      <c r="AP4" s="32">
        <v>2590</v>
      </c>
      <c r="AQ4" s="32">
        <v>3165</v>
      </c>
      <c r="AR4" s="32">
        <v>3255</v>
      </c>
      <c r="AS4" s="188"/>
      <c r="AT4" s="188">
        <v>99</v>
      </c>
      <c r="AU4" s="188">
        <v>464</v>
      </c>
      <c r="AV4" s="48">
        <v>971</v>
      </c>
      <c r="AW4" s="48">
        <v>1021</v>
      </c>
      <c r="AX4" s="48">
        <v>1182</v>
      </c>
      <c r="AY4" s="48">
        <v>1417</v>
      </c>
      <c r="AZ4" s="48">
        <v>1467</v>
      </c>
      <c r="BA4" s="48">
        <v>1509</v>
      </c>
      <c r="BB4" s="48">
        <v>1580</v>
      </c>
      <c r="BC4" s="48">
        <v>1592</v>
      </c>
      <c r="BD4" s="48">
        <v>1589</v>
      </c>
      <c r="BE4" s="41">
        <f t="shared" si="7"/>
        <v>0.30228546787408367</v>
      </c>
      <c r="BF4" s="41">
        <f t="shared" si="8"/>
        <v>0.34411384217335056</v>
      </c>
      <c r="BG4" s="41">
        <f t="shared" si="9"/>
        <v>0.42669253988788269</v>
      </c>
      <c r="BH4" s="41">
        <f t="shared" si="10"/>
        <v>0.45472186287192756</v>
      </c>
      <c r="BI4" s="41">
        <f t="shared" si="11"/>
        <v>0.58106942647692972</v>
      </c>
      <c r="BJ4" s="41">
        <f t="shared" si="21"/>
        <v>0.65847347994825356</v>
      </c>
      <c r="BK4" s="41">
        <f t="shared" si="22"/>
        <v>0.68240620957309184</v>
      </c>
      <c r="BL4" s="33">
        <f t="shared" si="23"/>
        <v>0.68196103079824011</v>
      </c>
      <c r="BM4" s="41">
        <f t="shared" si="12"/>
        <v>0.20935748167313498</v>
      </c>
      <c r="BN4" s="41">
        <f t="shared" si="13"/>
        <v>0.22013799051315222</v>
      </c>
      <c r="BO4" s="42">
        <v>28</v>
      </c>
      <c r="BP4" s="42">
        <v>25</v>
      </c>
      <c r="BQ4" s="43">
        <v>73.33</v>
      </c>
      <c r="BR4" s="41">
        <f t="shared" si="14"/>
        <v>0.30551962052608883</v>
      </c>
      <c r="BS4" s="41">
        <f t="shared" si="15"/>
        <v>0.31630012936610608</v>
      </c>
      <c r="BT4" s="41">
        <f t="shared" si="16"/>
        <v>0.32535575679172057</v>
      </c>
      <c r="BU4" s="41">
        <f t="shared" si="24"/>
        <v>0.34066407934454507</v>
      </c>
      <c r="BV4" s="41">
        <f t="shared" si="25"/>
        <v>0.34325140146614919</v>
      </c>
      <c r="BW4" s="33">
        <f t="shared" si="26"/>
        <v>0.33291430965849572</v>
      </c>
      <c r="BX4" s="48">
        <v>4200</v>
      </c>
      <c r="BY4" s="48">
        <v>464</v>
      </c>
      <c r="BZ4" s="56">
        <f>AU4/(BY4/100)</f>
        <v>100</v>
      </c>
      <c r="CA4" s="50">
        <f t="shared" si="17"/>
        <v>10.004312203536006</v>
      </c>
      <c r="CB4" s="51">
        <f>AU4/(AF4/100)</f>
        <v>10.004312203536006</v>
      </c>
      <c r="CC4" s="52">
        <f>BX4*BY4</f>
        <v>1948800</v>
      </c>
      <c r="CD4" s="52">
        <f>BX4*AU4</f>
        <v>1948800</v>
      </c>
      <c r="CE4" s="53">
        <v>1703913.79</v>
      </c>
      <c r="CF4" s="53">
        <v>1905076.1</v>
      </c>
      <c r="CG4" s="53">
        <f>CD4-CE4</f>
        <v>244886.20999999996</v>
      </c>
      <c r="CH4" s="52">
        <v>43723.9</v>
      </c>
      <c r="CI4" s="53">
        <f>CC4-CE4</f>
        <v>244886.20999999996</v>
      </c>
      <c r="CJ4" s="53">
        <v>487</v>
      </c>
      <c r="CK4" s="53">
        <v>441</v>
      </c>
      <c r="CL4" s="54">
        <f t="shared" si="18"/>
        <v>22.974156811213316</v>
      </c>
      <c r="CM4" s="54">
        <f t="shared" si="19"/>
        <v>22.248144220572641</v>
      </c>
      <c r="CN4" s="48">
        <f t="shared" si="20"/>
        <v>2.1345407503234153</v>
      </c>
    </row>
    <row r="5" spans="1:93" x14ac:dyDescent="0.25">
      <c r="A5" s="23" t="s">
        <v>317</v>
      </c>
      <c r="B5" s="24">
        <v>2</v>
      </c>
      <c r="C5" s="24">
        <v>3</v>
      </c>
      <c r="D5" s="24">
        <f t="shared" si="0"/>
        <v>1962</v>
      </c>
      <c r="E5" s="24">
        <v>134</v>
      </c>
      <c r="F5" s="24">
        <v>0</v>
      </c>
      <c r="G5" s="24">
        <v>28</v>
      </c>
      <c r="H5" s="24">
        <v>253</v>
      </c>
      <c r="I5" s="24">
        <v>1020</v>
      </c>
      <c r="J5" s="24">
        <v>341</v>
      </c>
      <c r="K5" s="24">
        <v>0</v>
      </c>
      <c r="L5" s="24">
        <v>186</v>
      </c>
      <c r="M5" s="24">
        <v>0</v>
      </c>
      <c r="N5" s="24">
        <v>3</v>
      </c>
      <c r="O5" s="24">
        <v>3</v>
      </c>
      <c r="P5" s="24">
        <v>3</v>
      </c>
      <c r="Q5" s="24">
        <v>4</v>
      </c>
      <c r="R5" s="24">
        <f t="shared" si="1"/>
        <v>1</v>
      </c>
      <c r="S5" s="25">
        <v>3230</v>
      </c>
      <c r="T5" s="26">
        <v>463</v>
      </c>
      <c r="U5" s="26">
        <v>497</v>
      </c>
      <c r="V5" s="26">
        <v>518</v>
      </c>
      <c r="W5" s="26">
        <f t="shared" si="2"/>
        <v>34</v>
      </c>
      <c r="X5" s="26">
        <v>552</v>
      </c>
      <c r="Y5" s="25">
        <v>3372</v>
      </c>
      <c r="Z5" s="26">
        <v>676</v>
      </c>
      <c r="AA5" s="26">
        <v>840</v>
      </c>
      <c r="AB5" s="26">
        <v>913</v>
      </c>
      <c r="AC5" s="26">
        <f t="shared" si="3"/>
        <v>73</v>
      </c>
      <c r="AD5" s="27">
        <f t="shared" si="4"/>
        <v>8.6904761904761898</v>
      </c>
      <c r="AE5" s="28">
        <v>17</v>
      </c>
      <c r="AF5" s="29">
        <f>[1]Лист1!B10</f>
        <v>3199</v>
      </c>
      <c r="AG5" s="29"/>
      <c r="AH5" s="29">
        <v>3451</v>
      </c>
      <c r="AI5" s="30">
        <v>2126</v>
      </c>
      <c r="AJ5" s="30">
        <v>2141</v>
      </c>
      <c r="AK5" s="31">
        <f t="shared" si="5"/>
        <v>66.284829721362229</v>
      </c>
      <c r="AL5" s="31">
        <f t="shared" si="6"/>
        <v>63.493475682087784</v>
      </c>
      <c r="AM5" s="32">
        <v>2227</v>
      </c>
      <c r="AN5" s="32">
        <v>2227</v>
      </c>
      <c r="AO5" s="32">
        <v>2230</v>
      </c>
      <c r="AP5" s="32">
        <v>2313</v>
      </c>
      <c r="AQ5" s="32">
        <v>2320</v>
      </c>
      <c r="AR5" s="32">
        <v>2361</v>
      </c>
      <c r="AS5" s="188"/>
      <c r="AT5" s="188"/>
      <c r="AU5" s="188"/>
      <c r="AV5" s="48">
        <v>712</v>
      </c>
      <c r="AW5" s="48">
        <v>933</v>
      </c>
      <c r="AX5" s="48">
        <v>790</v>
      </c>
      <c r="AY5" s="48">
        <v>1015</v>
      </c>
      <c r="AZ5" s="48">
        <v>1018</v>
      </c>
      <c r="BA5" s="48">
        <v>1028</v>
      </c>
      <c r="BB5" s="48">
        <v>1049</v>
      </c>
      <c r="BC5" s="48">
        <v>1068</v>
      </c>
      <c r="BD5" s="48">
        <v>1091</v>
      </c>
      <c r="BE5" s="41">
        <f t="shared" si="7"/>
        <v>0.66458268208815252</v>
      </c>
      <c r="BF5" s="41">
        <f t="shared" si="8"/>
        <v>0.66927164738980927</v>
      </c>
      <c r="BG5" s="41">
        <f t="shared" si="9"/>
        <v>0.69615504845264142</v>
      </c>
      <c r="BH5" s="41">
        <f t="shared" si="10"/>
        <v>0.69615504845264142</v>
      </c>
      <c r="BI5" s="41">
        <f t="shared" si="11"/>
        <v>0.69709284151297279</v>
      </c>
      <c r="BJ5" s="41">
        <f t="shared" si="21"/>
        <v>0.72303844951547358</v>
      </c>
      <c r="BK5" s="41">
        <f t="shared" si="22"/>
        <v>0.72522663332291337</v>
      </c>
      <c r="BL5" s="33">
        <f t="shared" si="23"/>
        <v>0.6841495218777166</v>
      </c>
      <c r="BM5" s="41">
        <f t="shared" si="12"/>
        <v>0.22256955298530792</v>
      </c>
      <c r="BN5" s="41">
        <f t="shared" si="13"/>
        <v>0.29165364176305097</v>
      </c>
      <c r="BO5" s="42">
        <v>12</v>
      </c>
      <c r="BP5" s="42">
        <v>12</v>
      </c>
      <c r="BQ5" s="43">
        <v>60</v>
      </c>
      <c r="BR5" s="41">
        <f t="shared" si="14"/>
        <v>0.3172866520787746</v>
      </c>
      <c r="BS5" s="41">
        <f t="shared" si="15"/>
        <v>0.31822444513910597</v>
      </c>
      <c r="BT5" s="41">
        <f t="shared" si="16"/>
        <v>0.32135042200687713</v>
      </c>
      <c r="BU5" s="41">
        <f t="shared" si="24"/>
        <v>0.32791497342919662</v>
      </c>
      <c r="BV5" s="41">
        <f t="shared" si="25"/>
        <v>0.33385432947796184</v>
      </c>
      <c r="BW5" s="33">
        <f t="shared" si="26"/>
        <v>0.31614024920312955</v>
      </c>
      <c r="BX5" s="48">
        <v>5500</v>
      </c>
      <c r="BY5" s="48">
        <v>175</v>
      </c>
      <c r="BZ5" s="56"/>
      <c r="CA5" s="50">
        <f t="shared" si="17"/>
        <v>5.4704595185995624</v>
      </c>
      <c r="CB5" s="51"/>
      <c r="CC5" s="52"/>
      <c r="CD5" s="52"/>
      <c r="CE5" s="53"/>
      <c r="CF5" s="53">
        <v>876224</v>
      </c>
      <c r="CG5" s="53"/>
      <c r="CH5" s="52"/>
      <c r="CI5" s="53"/>
      <c r="CJ5" s="53"/>
      <c r="CK5" s="53"/>
      <c r="CL5" s="54">
        <f t="shared" si="18"/>
        <v>28.266253869969042</v>
      </c>
      <c r="CM5" s="54">
        <f t="shared" si="19"/>
        <v>27.075919335705812</v>
      </c>
      <c r="CN5" s="48">
        <f t="shared" si="20"/>
        <v>0</v>
      </c>
    </row>
    <row r="6" spans="1:93" x14ac:dyDescent="0.25">
      <c r="A6" s="23" t="s">
        <v>217</v>
      </c>
      <c r="B6" s="24">
        <v>3</v>
      </c>
      <c r="C6" s="24">
        <v>29</v>
      </c>
      <c r="D6" s="24">
        <f t="shared" si="0"/>
        <v>5430</v>
      </c>
      <c r="E6" s="24">
        <v>932</v>
      </c>
      <c r="F6" s="24">
        <v>0</v>
      </c>
      <c r="G6" s="24">
        <v>795</v>
      </c>
      <c r="H6" s="24">
        <v>304</v>
      </c>
      <c r="I6" s="24">
        <v>1453</v>
      </c>
      <c r="J6" s="24">
        <v>1572</v>
      </c>
      <c r="K6" s="24">
        <v>0</v>
      </c>
      <c r="L6" s="24">
        <v>254</v>
      </c>
      <c r="M6" s="24">
        <v>120</v>
      </c>
      <c r="N6" s="24">
        <v>33</v>
      </c>
      <c r="O6" s="24">
        <v>34</v>
      </c>
      <c r="P6" s="24">
        <v>36</v>
      </c>
      <c r="Q6" s="24">
        <v>35</v>
      </c>
      <c r="R6" s="24">
        <f t="shared" si="1"/>
        <v>-1</v>
      </c>
      <c r="S6" s="25">
        <v>15198</v>
      </c>
      <c r="T6" s="24">
        <v>470</v>
      </c>
      <c r="U6" s="24">
        <v>1483</v>
      </c>
      <c r="V6" s="24">
        <v>1858</v>
      </c>
      <c r="W6" s="26">
        <f t="shared" si="2"/>
        <v>1013</v>
      </c>
      <c r="X6" s="26">
        <v>2125</v>
      </c>
      <c r="Y6" s="25">
        <v>15997</v>
      </c>
      <c r="Z6" s="26">
        <v>3165</v>
      </c>
      <c r="AA6" s="26">
        <v>4000</v>
      </c>
      <c r="AB6" s="26">
        <v>4085</v>
      </c>
      <c r="AC6" s="26">
        <f t="shared" si="3"/>
        <v>85</v>
      </c>
      <c r="AD6" s="27">
        <f t="shared" si="4"/>
        <v>2.125</v>
      </c>
      <c r="AE6" s="28">
        <v>318</v>
      </c>
      <c r="AF6" s="29">
        <f>[1]Лист1!B2</f>
        <v>15997</v>
      </c>
      <c r="AG6" s="56">
        <v>11998</v>
      </c>
      <c r="AH6" s="56">
        <v>16493</v>
      </c>
      <c r="AI6" s="30">
        <v>9103</v>
      </c>
      <c r="AJ6" s="30">
        <v>8629</v>
      </c>
      <c r="AK6" s="31">
        <f t="shared" si="5"/>
        <v>56.777207527306231</v>
      </c>
      <c r="AL6" s="31">
        <f t="shared" si="6"/>
        <v>53.941364005751076</v>
      </c>
      <c r="AM6" s="32">
        <v>8932</v>
      </c>
      <c r="AN6" s="32">
        <v>8981</v>
      </c>
      <c r="AO6" s="32">
        <v>9012</v>
      </c>
      <c r="AP6" s="32">
        <v>9039</v>
      </c>
      <c r="AQ6" s="32">
        <v>12187</v>
      </c>
      <c r="AR6" s="32">
        <v>12226</v>
      </c>
      <c r="AS6" s="188">
        <v>1990</v>
      </c>
      <c r="AT6" s="188">
        <v>3104</v>
      </c>
      <c r="AU6" s="188">
        <v>3139</v>
      </c>
      <c r="AV6" s="48">
        <v>6328</v>
      </c>
      <c r="AW6" s="48">
        <v>6635</v>
      </c>
      <c r="AX6" s="48">
        <v>7098</v>
      </c>
      <c r="AY6" s="48">
        <v>7206</v>
      </c>
      <c r="AZ6" s="48">
        <v>7198</v>
      </c>
      <c r="BA6" s="48">
        <v>7212</v>
      </c>
      <c r="BB6" s="48">
        <v>7350</v>
      </c>
      <c r="BC6" s="48">
        <v>7350</v>
      </c>
      <c r="BD6" s="48">
        <v>7359</v>
      </c>
      <c r="BE6" s="41">
        <f t="shared" si="7"/>
        <v>0.69344252047258859</v>
      </c>
      <c r="BF6" s="41">
        <f t="shared" si="8"/>
        <v>0.73345002187910235</v>
      </c>
      <c r="BG6" s="41">
        <f t="shared" si="9"/>
        <v>0.75457898355941744</v>
      </c>
      <c r="BH6" s="41">
        <f t="shared" si="10"/>
        <v>0.75764205788585359</v>
      </c>
      <c r="BI6" s="41">
        <f t="shared" si="11"/>
        <v>0.75957992123523166</v>
      </c>
      <c r="BJ6" s="41">
        <f t="shared" si="21"/>
        <v>0.7612677377008189</v>
      </c>
      <c r="BK6" s="41">
        <f t="shared" si="22"/>
        <v>0.76183034318934806</v>
      </c>
      <c r="BL6" s="33">
        <f t="shared" si="23"/>
        <v>0.74128418116776817</v>
      </c>
      <c r="BM6" s="41">
        <f t="shared" si="12"/>
        <v>0.39557417015690444</v>
      </c>
      <c r="BN6" s="41">
        <f t="shared" si="13"/>
        <v>0.41476526848784145</v>
      </c>
      <c r="BO6" s="42">
        <v>58</v>
      </c>
      <c r="BP6" s="42">
        <v>58</v>
      </c>
      <c r="BQ6" s="43">
        <v>86.67</v>
      </c>
      <c r="BR6" s="41">
        <f t="shared" si="14"/>
        <v>0.45045946114896546</v>
      </c>
      <c r="BS6" s="41">
        <f t="shared" si="15"/>
        <v>0.44995936738138403</v>
      </c>
      <c r="BT6" s="41">
        <f t="shared" si="16"/>
        <v>0.45083453147465152</v>
      </c>
      <c r="BU6" s="41">
        <f t="shared" si="24"/>
        <v>0.459461148965431</v>
      </c>
      <c r="BV6" s="41">
        <f t="shared" si="25"/>
        <v>0.459461148965431</v>
      </c>
      <c r="BW6" s="33">
        <f t="shared" si="26"/>
        <v>0.44618929242709027</v>
      </c>
      <c r="BX6" s="48">
        <v>4700</v>
      </c>
      <c r="BY6" s="48">
        <v>3139</v>
      </c>
      <c r="BZ6" s="56">
        <f>AU6/(BY6/100)</f>
        <v>100</v>
      </c>
      <c r="CA6" s="50">
        <f t="shared" si="17"/>
        <v>19.622429205476028</v>
      </c>
      <c r="CB6" s="51">
        <f>AU6/(AF6/100)</f>
        <v>19.622429205476028</v>
      </c>
      <c r="CC6" s="52">
        <f>BX6*BY6</f>
        <v>14753300</v>
      </c>
      <c r="CD6" s="52">
        <f>BX6*AU6</f>
        <v>14753300</v>
      </c>
      <c r="CE6" s="53">
        <v>11211612.34</v>
      </c>
      <c r="CF6" s="53">
        <v>13809339.060000001</v>
      </c>
      <c r="CG6" s="53">
        <f>CD6-CE6</f>
        <v>3541687.66</v>
      </c>
      <c r="CH6" s="52">
        <v>943960.94</v>
      </c>
      <c r="CI6" s="53">
        <f>CC6-CE6</f>
        <v>3541687.66</v>
      </c>
      <c r="CJ6" s="53">
        <v>3644</v>
      </c>
      <c r="CK6" s="53">
        <v>3127</v>
      </c>
      <c r="CL6" s="54">
        <f t="shared" si="18"/>
        <v>26.878536649559155</v>
      </c>
      <c r="CM6" s="54">
        <f t="shared" si="19"/>
        <v>25.536038007126336</v>
      </c>
      <c r="CN6" s="48">
        <f t="shared" si="20"/>
        <v>19.403638182159156</v>
      </c>
    </row>
    <row r="7" spans="1:93" x14ac:dyDescent="0.25">
      <c r="A7" s="23" t="s">
        <v>218</v>
      </c>
      <c r="B7" s="24">
        <v>2</v>
      </c>
      <c r="C7" s="24">
        <v>15</v>
      </c>
      <c r="D7" s="24">
        <f t="shared" si="0"/>
        <v>2439</v>
      </c>
      <c r="E7" s="24">
        <v>87</v>
      </c>
      <c r="F7" s="24">
        <v>0</v>
      </c>
      <c r="G7" s="24">
        <v>135</v>
      </c>
      <c r="H7" s="24">
        <v>211</v>
      </c>
      <c r="I7" s="24">
        <v>976</v>
      </c>
      <c r="J7" s="24">
        <v>470</v>
      </c>
      <c r="K7" s="24">
        <v>0</v>
      </c>
      <c r="L7" s="24">
        <v>560</v>
      </c>
      <c r="M7" s="24">
        <v>0</v>
      </c>
      <c r="N7" s="24">
        <v>17</v>
      </c>
      <c r="O7" s="24">
        <v>18</v>
      </c>
      <c r="P7" s="24">
        <v>17</v>
      </c>
      <c r="Q7" s="24">
        <v>17</v>
      </c>
      <c r="R7" s="24">
        <f t="shared" si="1"/>
        <v>0</v>
      </c>
      <c r="S7" s="25">
        <v>8601</v>
      </c>
      <c r="T7" s="24">
        <v>4451</v>
      </c>
      <c r="U7" s="24">
        <v>4660</v>
      </c>
      <c r="V7" s="24">
        <v>4713</v>
      </c>
      <c r="W7" s="26">
        <f t="shared" si="2"/>
        <v>209</v>
      </c>
      <c r="X7" s="26">
        <v>5143</v>
      </c>
      <c r="Y7" s="25">
        <v>8946</v>
      </c>
      <c r="Z7" s="26">
        <v>6208</v>
      </c>
      <c r="AA7" s="26">
        <v>7624</v>
      </c>
      <c r="AB7" s="26">
        <v>7942</v>
      </c>
      <c r="AC7" s="26">
        <f t="shared" si="3"/>
        <v>318</v>
      </c>
      <c r="AD7" s="27">
        <f t="shared" si="4"/>
        <v>4.1710388247639036</v>
      </c>
      <c r="AE7" s="28">
        <v>4318</v>
      </c>
      <c r="AF7" s="29">
        <f>[1]Лист1!B3</f>
        <v>8946</v>
      </c>
      <c r="AG7" s="56">
        <v>6710</v>
      </c>
      <c r="AH7" s="56">
        <v>9248</v>
      </c>
      <c r="AI7" s="30">
        <v>7043</v>
      </c>
      <c r="AJ7" s="30">
        <v>7057</v>
      </c>
      <c r="AK7" s="31">
        <f t="shared" si="5"/>
        <v>82.048599000116255</v>
      </c>
      <c r="AL7" s="31">
        <f t="shared" si="6"/>
        <v>78.884417616811987</v>
      </c>
      <c r="AM7" s="32">
        <v>7085</v>
      </c>
      <c r="AN7" s="32">
        <v>7116</v>
      </c>
      <c r="AO7" s="32">
        <v>7141</v>
      </c>
      <c r="AP7" s="32">
        <v>7149</v>
      </c>
      <c r="AQ7" s="32">
        <v>7249</v>
      </c>
      <c r="AR7" s="32">
        <v>7246</v>
      </c>
      <c r="AS7" s="188"/>
      <c r="AT7" s="188">
        <v>1</v>
      </c>
      <c r="AU7" s="188">
        <v>100</v>
      </c>
      <c r="AV7" s="48">
        <v>2848</v>
      </c>
      <c r="AW7" s="48">
        <v>2927</v>
      </c>
      <c r="AX7" s="48">
        <v>3041</v>
      </c>
      <c r="AY7" s="48">
        <v>3440</v>
      </c>
      <c r="AZ7" s="48">
        <v>3542</v>
      </c>
      <c r="BA7" s="48">
        <v>3614</v>
      </c>
      <c r="BB7" s="48">
        <v>3717</v>
      </c>
      <c r="BC7" s="48">
        <v>3727</v>
      </c>
      <c r="BD7" s="48">
        <v>3787</v>
      </c>
      <c r="BE7" s="41">
        <f t="shared" si="7"/>
        <v>0.78727923094120278</v>
      </c>
      <c r="BF7" s="41">
        <f t="shared" si="8"/>
        <v>0.78895595797004248</v>
      </c>
      <c r="BG7" s="41">
        <f t="shared" si="9"/>
        <v>0.8031522468142186</v>
      </c>
      <c r="BH7" s="41">
        <f t="shared" si="10"/>
        <v>0.80661748267382072</v>
      </c>
      <c r="BI7" s="41">
        <f t="shared" si="11"/>
        <v>0.80941202772188692</v>
      </c>
      <c r="BJ7" s="41">
        <f t="shared" si="21"/>
        <v>0.81030628213726807</v>
      </c>
      <c r="BK7" s="41">
        <f t="shared" si="22"/>
        <v>0.81030628213726807</v>
      </c>
      <c r="BL7" s="33">
        <f t="shared" si="23"/>
        <v>0.78352076124567471</v>
      </c>
      <c r="BM7" s="41">
        <f t="shared" si="12"/>
        <v>0.31835457187569866</v>
      </c>
      <c r="BN7" s="41">
        <f t="shared" si="13"/>
        <v>0.32718533422758778</v>
      </c>
      <c r="BO7" s="57">
        <v>99</v>
      </c>
      <c r="BP7" s="57">
        <v>99</v>
      </c>
      <c r="BQ7" s="58"/>
      <c r="BR7" s="41">
        <f t="shared" si="14"/>
        <v>0.38452939861390567</v>
      </c>
      <c r="BS7" s="41">
        <f t="shared" si="15"/>
        <v>0.39593114241001565</v>
      </c>
      <c r="BT7" s="41">
        <f t="shared" si="16"/>
        <v>0.40397943214844623</v>
      </c>
      <c r="BU7" s="41">
        <f t="shared" si="24"/>
        <v>0.41549295774647887</v>
      </c>
      <c r="BV7" s="41">
        <f t="shared" si="25"/>
        <v>0.41661077576570532</v>
      </c>
      <c r="BW7" s="33">
        <f t="shared" si="26"/>
        <v>0.40949394463667821</v>
      </c>
      <c r="BX7" s="48">
        <v>3300</v>
      </c>
      <c r="BY7" s="56">
        <v>100</v>
      </c>
      <c r="BZ7" s="56">
        <f>AU7/(BY7/100)</f>
        <v>100</v>
      </c>
      <c r="CA7" s="50">
        <f t="shared" si="17"/>
        <v>1.1178180192264699</v>
      </c>
      <c r="CB7" s="51">
        <f>AU7/(AF7/100)</f>
        <v>1.1178180192264699</v>
      </c>
      <c r="CC7" s="52">
        <f>BX7*BY7</f>
        <v>330000</v>
      </c>
      <c r="CD7" s="52">
        <f>BX7*AU7</f>
        <v>330000</v>
      </c>
      <c r="CE7" s="53">
        <v>147461.04999999999</v>
      </c>
      <c r="CF7" s="53"/>
      <c r="CG7" s="53">
        <f>CD7-CE7</f>
        <v>182538.95</v>
      </c>
      <c r="CH7" s="52">
        <v>14566.05</v>
      </c>
      <c r="CI7" s="53">
        <f>CC7-CE7</f>
        <v>182538.95</v>
      </c>
      <c r="CJ7" s="53">
        <v>167</v>
      </c>
      <c r="CK7" s="53">
        <v>100</v>
      </c>
      <c r="CL7" s="54">
        <f t="shared" si="18"/>
        <v>92.338100220904536</v>
      </c>
      <c r="CM7" s="54">
        <f t="shared" si="19"/>
        <v>88.777107086966254</v>
      </c>
      <c r="CN7" s="48">
        <f t="shared" si="20"/>
        <v>1.11781801922647E-2</v>
      </c>
      <c r="CO7" s="61"/>
    </row>
    <row r="8" spans="1:93" x14ac:dyDescent="0.25">
      <c r="A8" s="23" t="s">
        <v>318</v>
      </c>
      <c r="B8" s="24" t="s">
        <v>220</v>
      </c>
      <c r="C8" s="24">
        <v>103</v>
      </c>
      <c r="D8" s="24">
        <f t="shared" si="0"/>
        <v>101255</v>
      </c>
      <c r="E8" s="24">
        <v>3744</v>
      </c>
      <c r="F8" s="24">
        <v>225</v>
      </c>
      <c r="G8" s="24">
        <v>1658</v>
      </c>
      <c r="H8" s="24">
        <v>3964</v>
      </c>
      <c r="I8" s="24">
        <v>29160</v>
      </c>
      <c r="J8" s="24">
        <v>40527</v>
      </c>
      <c r="K8" s="24">
        <v>1268</v>
      </c>
      <c r="L8" s="24">
        <v>20434</v>
      </c>
      <c r="M8" s="24">
        <v>275</v>
      </c>
      <c r="N8" s="24">
        <v>104</v>
      </c>
      <c r="O8" s="24">
        <v>158</v>
      </c>
      <c r="P8" s="24">
        <v>172</v>
      </c>
      <c r="Q8" s="24">
        <v>180</v>
      </c>
      <c r="R8" s="24">
        <f t="shared" si="1"/>
        <v>8</v>
      </c>
      <c r="S8" s="25">
        <v>210746</v>
      </c>
      <c r="T8" s="24">
        <v>47222</v>
      </c>
      <c r="U8" s="24">
        <v>47703</v>
      </c>
      <c r="V8" s="24">
        <v>48127</v>
      </c>
      <c r="W8" s="26">
        <f t="shared" si="2"/>
        <v>481</v>
      </c>
      <c r="X8" s="26">
        <v>48660</v>
      </c>
      <c r="Y8" s="25">
        <v>221038</v>
      </c>
      <c r="Z8" s="26">
        <v>50282</v>
      </c>
      <c r="AA8" s="26">
        <v>51735</v>
      </c>
      <c r="AB8" s="26">
        <v>52344</v>
      </c>
      <c r="AC8" s="26">
        <f t="shared" si="3"/>
        <v>609</v>
      </c>
      <c r="AD8" s="27">
        <f t="shared" si="4"/>
        <v>1.1771527979124383</v>
      </c>
      <c r="AE8" s="28"/>
      <c r="AF8" s="29">
        <f>[1]Лист1!B4</f>
        <v>221038</v>
      </c>
      <c r="AG8" s="62">
        <v>165779</v>
      </c>
      <c r="AH8" s="62">
        <v>230891</v>
      </c>
      <c r="AI8" s="30">
        <v>90936</v>
      </c>
      <c r="AJ8" s="30">
        <v>91584</v>
      </c>
      <c r="AK8" s="31">
        <f t="shared" si="5"/>
        <v>43.457052565647743</v>
      </c>
      <c r="AL8" s="31">
        <f t="shared" si="6"/>
        <v>41.43359965254843</v>
      </c>
      <c r="AM8" s="32">
        <v>93718</v>
      </c>
      <c r="AN8" s="32">
        <v>94016</v>
      </c>
      <c r="AO8" s="32">
        <v>95031</v>
      </c>
      <c r="AP8" s="32">
        <v>95840</v>
      </c>
      <c r="AQ8" s="32">
        <v>100580</v>
      </c>
      <c r="AR8" s="32">
        <v>100969</v>
      </c>
      <c r="AS8" s="188"/>
      <c r="AT8" s="188"/>
      <c r="AU8" s="188"/>
      <c r="AV8" s="48">
        <v>49826</v>
      </c>
      <c r="AW8" s="48">
        <v>50510</v>
      </c>
      <c r="AX8" s="48">
        <v>57738</v>
      </c>
      <c r="AY8" s="48">
        <v>58608</v>
      </c>
      <c r="AZ8" s="48">
        <v>58961</v>
      </c>
      <c r="BA8" s="48">
        <v>59412</v>
      </c>
      <c r="BB8" s="48">
        <v>60942</v>
      </c>
      <c r="BC8" s="48">
        <v>61046</v>
      </c>
      <c r="BD8" s="48">
        <v>61374</v>
      </c>
      <c r="BE8" s="41">
        <f t="shared" si="7"/>
        <v>0.41140437390855872</v>
      </c>
      <c r="BF8" s="41">
        <f t="shared" si="8"/>
        <v>0.41433599652548431</v>
      </c>
      <c r="BG8" s="41">
        <f t="shared" si="9"/>
        <v>0.42399044508184114</v>
      </c>
      <c r="BH8" s="41">
        <f t="shared" si="10"/>
        <v>0.42533862955690876</v>
      </c>
      <c r="BI8" s="41">
        <f t="shared" si="11"/>
        <v>0.42993060016829687</v>
      </c>
      <c r="BJ8" s="41">
        <f t="shared" si="21"/>
        <v>0.43359060433047714</v>
      </c>
      <c r="BK8" s="41">
        <f t="shared" si="22"/>
        <v>0.45503488088021066</v>
      </c>
      <c r="BL8" s="33">
        <f t="shared" si="23"/>
        <v>0.43730158386424761</v>
      </c>
      <c r="BM8" s="41">
        <f t="shared" si="12"/>
        <v>0.22541825387489933</v>
      </c>
      <c r="BN8" s="41">
        <f t="shared" si="13"/>
        <v>0.22851274441498748</v>
      </c>
      <c r="BO8" s="64">
        <v>154</v>
      </c>
      <c r="BP8" s="64">
        <v>15</v>
      </c>
      <c r="BQ8" s="65">
        <v>6.67</v>
      </c>
      <c r="BR8" s="41">
        <f t="shared" si="14"/>
        <v>0.26514897890860395</v>
      </c>
      <c r="BS8" s="41">
        <f t="shared" si="15"/>
        <v>0.26674598937739213</v>
      </c>
      <c r="BT8" s="41">
        <f t="shared" si="16"/>
        <v>0.26878636252590055</v>
      </c>
      <c r="BU8" s="41">
        <f t="shared" si="24"/>
        <v>0.27570824926030818</v>
      </c>
      <c r="BV8" s="41">
        <f t="shared" si="25"/>
        <v>0.27617875659388885</v>
      </c>
      <c r="BW8" s="33">
        <f t="shared" si="26"/>
        <v>0.26581373895041382</v>
      </c>
      <c r="BX8" s="48">
        <v>3400</v>
      </c>
      <c r="BY8" s="62">
        <v>4835</v>
      </c>
      <c r="BZ8" s="56"/>
      <c r="CA8" s="50">
        <f t="shared" si="17"/>
        <v>2.1874066902523546</v>
      </c>
      <c r="CB8" s="51"/>
      <c r="CC8" s="52"/>
      <c r="CD8" s="52"/>
      <c r="CE8" s="53"/>
      <c r="CF8" s="53">
        <v>15163647.9</v>
      </c>
      <c r="CG8" s="53"/>
      <c r="CH8" s="52"/>
      <c r="CI8" s="53"/>
      <c r="CJ8" s="53"/>
      <c r="CK8" s="53"/>
      <c r="CL8" s="54">
        <f t="shared" si="18"/>
        <v>24.837482087441753</v>
      </c>
      <c r="CM8" s="54">
        <f t="shared" si="19"/>
        <v>23.680996027832318</v>
      </c>
      <c r="CN8" s="48">
        <f t="shared" si="20"/>
        <v>0</v>
      </c>
    </row>
    <row r="9" spans="1:93" x14ac:dyDescent="0.25">
      <c r="A9" s="23" t="s">
        <v>221</v>
      </c>
      <c r="B9" s="24">
        <v>3</v>
      </c>
      <c r="C9" s="24">
        <v>6</v>
      </c>
      <c r="D9" s="24">
        <f t="shared" si="0"/>
        <v>2827</v>
      </c>
      <c r="E9" s="24">
        <v>165</v>
      </c>
      <c r="F9" s="24">
        <v>0</v>
      </c>
      <c r="G9" s="24">
        <v>0</v>
      </c>
      <c r="H9" s="24">
        <v>0</v>
      </c>
      <c r="I9" s="24">
        <v>184</v>
      </c>
      <c r="J9" s="24">
        <v>1619</v>
      </c>
      <c r="K9" s="24">
        <v>0</v>
      </c>
      <c r="L9" s="24">
        <v>852</v>
      </c>
      <c r="M9" s="24">
        <v>7</v>
      </c>
      <c r="N9" s="24">
        <v>7</v>
      </c>
      <c r="O9" s="24">
        <v>8</v>
      </c>
      <c r="P9" s="24">
        <v>7</v>
      </c>
      <c r="Q9" s="24">
        <v>7</v>
      </c>
      <c r="R9" s="24">
        <f t="shared" si="1"/>
        <v>0</v>
      </c>
      <c r="S9" s="25">
        <v>4394</v>
      </c>
      <c r="T9" s="24">
        <v>370</v>
      </c>
      <c r="U9" s="24">
        <v>380</v>
      </c>
      <c r="V9" s="24">
        <v>384</v>
      </c>
      <c r="W9" s="26">
        <f t="shared" si="2"/>
        <v>10</v>
      </c>
      <c r="X9" s="26">
        <v>398</v>
      </c>
      <c r="Y9" s="25">
        <v>4609</v>
      </c>
      <c r="Z9" s="26">
        <v>816</v>
      </c>
      <c r="AA9" s="26">
        <v>914</v>
      </c>
      <c r="AB9" s="26">
        <v>939</v>
      </c>
      <c r="AC9" s="26">
        <f t="shared" si="3"/>
        <v>25</v>
      </c>
      <c r="AD9" s="27">
        <f t="shared" si="4"/>
        <v>2.7352297592997812</v>
      </c>
      <c r="AE9" s="28">
        <v>182</v>
      </c>
      <c r="AF9" s="29">
        <f>[1]Лист1!B5</f>
        <v>4609</v>
      </c>
      <c r="AG9" s="29">
        <v>2670</v>
      </c>
      <c r="AH9" s="29">
        <v>4813</v>
      </c>
      <c r="AI9" s="30">
        <v>2231</v>
      </c>
      <c r="AJ9" s="30">
        <v>2202</v>
      </c>
      <c r="AK9" s="31">
        <f t="shared" si="5"/>
        <v>50.113791533909883</v>
      </c>
      <c r="AL9" s="31">
        <f t="shared" si="6"/>
        <v>47.776090258190493</v>
      </c>
      <c r="AM9" s="32">
        <v>2262</v>
      </c>
      <c r="AN9" s="32">
        <v>2266</v>
      </c>
      <c r="AO9" s="32">
        <v>2390</v>
      </c>
      <c r="AP9" s="32">
        <v>2621</v>
      </c>
      <c r="AQ9" s="32">
        <v>2699</v>
      </c>
      <c r="AR9" s="32">
        <v>2748</v>
      </c>
      <c r="AS9" s="188"/>
      <c r="AT9" s="188"/>
      <c r="AU9" s="188"/>
      <c r="AV9" s="48">
        <v>683</v>
      </c>
      <c r="AW9" s="48">
        <v>706</v>
      </c>
      <c r="AX9" s="48">
        <v>829</v>
      </c>
      <c r="AY9" s="48">
        <v>859</v>
      </c>
      <c r="AZ9" s="48">
        <v>863</v>
      </c>
      <c r="BA9" s="48">
        <v>872</v>
      </c>
      <c r="BB9" s="48">
        <v>882</v>
      </c>
      <c r="BC9" s="48">
        <v>882</v>
      </c>
      <c r="BD9" s="48">
        <v>882</v>
      </c>
      <c r="BE9" s="41">
        <f t="shared" si="7"/>
        <v>0.48405293990019527</v>
      </c>
      <c r="BF9" s="41">
        <f t="shared" si="8"/>
        <v>0.47776090258190496</v>
      </c>
      <c r="BG9" s="41">
        <f t="shared" si="9"/>
        <v>0.49077891082664354</v>
      </c>
      <c r="BH9" s="41">
        <f t="shared" si="10"/>
        <v>0.49164677804295942</v>
      </c>
      <c r="BI9" s="41">
        <f t="shared" si="11"/>
        <v>0.51855066174875242</v>
      </c>
      <c r="BJ9" s="41">
        <f t="shared" si="21"/>
        <v>0.5686699934909959</v>
      </c>
      <c r="BK9" s="41">
        <f t="shared" si="22"/>
        <v>0.58559340420915595</v>
      </c>
      <c r="BL9" s="33">
        <f t="shared" si="23"/>
        <v>0.57095366715146478</v>
      </c>
      <c r="BM9" s="41">
        <f t="shared" si="12"/>
        <v>0.14818832718594055</v>
      </c>
      <c r="BN9" s="41">
        <f t="shared" si="13"/>
        <v>0.15317856367975699</v>
      </c>
      <c r="BO9" s="42"/>
      <c r="BP9" s="42"/>
      <c r="BQ9" s="43"/>
      <c r="BR9" s="41">
        <f t="shared" si="14"/>
        <v>0.18637448470384033</v>
      </c>
      <c r="BS9" s="41">
        <f t="shared" si="15"/>
        <v>0.1872423519201562</v>
      </c>
      <c r="BT9" s="41">
        <f t="shared" si="16"/>
        <v>0.18919505315686699</v>
      </c>
      <c r="BU9" s="41">
        <f t="shared" si="24"/>
        <v>0.19136472119765677</v>
      </c>
      <c r="BV9" s="41">
        <f t="shared" si="25"/>
        <v>0.19136472119765677</v>
      </c>
      <c r="BW9" s="33">
        <f t="shared" si="26"/>
        <v>0.18325368792852689</v>
      </c>
      <c r="BX9" s="48"/>
      <c r="BY9" s="48"/>
      <c r="BZ9" s="56"/>
      <c r="CA9" s="50"/>
      <c r="CB9" s="51"/>
      <c r="CC9" s="52"/>
      <c r="CD9" s="52"/>
      <c r="CE9" s="53"/>
      <c r="CF9" s="53"/>
      <c r="CG9" s="53"/>
      <c r="CH9" s="52"/>
      <c r="CI9" s="53"/>
      <c r="CJ9" s="53"/>
      <c r="CK9" s="53"/>
      <c r="CL9" s="54">
        <f t="shared" si="18"/>
        <v>21.370050068274921</v>
      </c>
      <c r="CM9" s="54">
        <f t="shared" si="19"/>
        <v>20.373182903015838</v>
      </c>
      <c r="CN9" s="48">
        <f t="shared" si="20"/>
        <v>0</v>
      </c>
    </row>
    <row r="10" spans="1:93" x14ac:dyDescent="0.25">
      <c r="A10" s="23" t="s">
        <v>319</v>
      </c>
      <c r="B10" s="24">
        <v>2</v>
      </c>
      <c r="C10" s="24">
        <v>2</v>
      </c>
      <c r="D10" s="24">
        <f t="shared" si="0"/>
        <v>1612</v>
      </c>
      <c r="E10" s="24">
        <v>114</v>
      </c>
      <c r="F10" s="24">
        <v>61</v>
      </c>
      <c r="G10" s="24">
        <v>16</v>
      </c>
      <c r="H10" s="24">
        <v>158</v>
      </c>
      <c r="I10" s="24">
        <v>613</v>
      </c>
      <c r="J10" s="24">
        <v>228</v>
      </c>
      <c r="K10" s="24">
        <v>0</v>
      </c>
      <c r="L10" s="24">
        <v>422</v>
      </c>
      <c r="M10" s="24">
        <v>0</v>
      </c>
      <c r="N10" s="24">
        <v>2</v>
      </c>
      <c r="O10" s="24">
        <v>4</v>
      </c>
      <c r="P10" s="24">
        <v>3</v>
      </c>
      <c r="Q10" s="24">
        <v>3</v>
      </c>
      <c r="R10" s="24">
        <f t="shared" si="1"/>
        <v>0</v>
      </c>
      <c r="S10" s="25">
        <v>2642</v>
      </c>
      <c r="T10" s="26">
        <v>828</v>
      </c>
      <c r="U10" s="26">
        <v>829</v>
      </c>
      <c r="V10" s="26">
        <v>831</v>
      </c>
      <c r="W10" s="26">
        <f t="shared" si="2"/>
        <v>1</v>
      </c>
      <c r="X10" s="26">
        <v>831</v>
      </c>
      <c r="Y10" s="25">
        <v>2659</v>
      </c>
      <c r="Z10" s="26">
        <v>831</v>
      </c>
      <c r="AA10" s="26">
        <v>833</v>
      </c>
      <c r="AB10" s="26">
        <v>830</v>
      </c>
      <c r="AC10" s="26">
        <f t="shared" si="3"/>
        <v>-3</v>
      </c>
      <c r="AD10" s="27">
        <f t="shared" si="4"/>
        <v>-0.36014405762304924</v>
      </c>
      <c r="AE10" s="28">
        <v>7</v>
      </c>
      <c r="AF10" s="29">
        <f>[1]Лист1!B11</f>
        <v>2659</v>
      </c>
      <c r="AG10" s="29"/>
      <c r="AH10" s="29">
        <v>2713</v>
      </c>
      <c r="AI10" s="30">
        <v>937</v>
      </c>
      <c r="AJ10" s="30">
        <v>974</v>
      </c>
      <c r="AK10" s="31">
        <f t="shared" si="5"/>
        <v>36.866010598031792</v>
      </c>
      <c r="AL10" s="31">
        <f t="shared" si="6"/>
        <v>36.630312147423844</v>
      </c>
      <c r="AM10" s="32">
        <v>983</v>
      </c>
      <c r="AN10" s="32">
        <v>985</v>
      </c>
      <c r="AO10" s="32">
        <v>1005</v>
      </c>
      <c r="AP10" s="32">
        <v>1037</v>
      </c>
      <c r="AQ10" s="32">
        <v>1045</v>
      </c>
      <c r="AR10" s="32">
        <v>1050</v>
      </c>
      <c r="AS10" s="188"/>
      <c r="AT10" s="188"/>
      <c r="AU10" s="188"/>
      <c r="AV10" s="48">
        <v>397</v>
      </c>
      <c r="AW10" s="48">
        <v>443</v>
      </c>
      <c r="AX10" s="48">
        <v>441</v>
      </c>
      <c r="AY10" s="48">
        <v>647</v>
      </c>
      <c r="AZ10" s="48">
        <v>708</v>
      </c>
      <c r="BA10" s="48">
        <v>718</v>
      </c>
      <c r="BB10" s="48">
        <v>728</v>
      </c>
      <c r="BC10" s="48">
        <v>724</v>
      </c>
      <c r="BD10" s="48">
        <v>714</v>
      </c>
      <c r="BE10" s="41">
        <f t="shared" si="7"/>
        <v>0.35238811583301993</v>
      </c>
      <c r="BF10" s="41">
        <f t="shared" si="8"/>
        <v>0.36630312147423844</v>
      </c>
      <c r="BG10" s="41">
        <f t="shared" si="9"/>
        <v>0.36968785257615644</v>
      </c>
      <c r="BH10" s="41">
        <f t="shared" si="10"/>
        <v>0.37044001504324936</v>
      </c>
      <c r="BI10" s="41">
        <f t="shared" si="11"/>
        <v>0.37796163971417829</v>
      </c>
      <c r="BJ10" s="41">
        <f t="shared" si="21"/>
        <v>0.38999623918766452</v>
      </c>
      <c r="BK10" s="41">
        <f t="shared" si="22"/>
        <v>0.39300488905603609</v>
      </c>
      <c r="BL10" s="33">
        <f t="shared" si="23"/>
        <v>0.3870254330998894</v>
      </c>
      <c r="BM10" s="41">
        <f t="shared" si="12"/>
        <v>0.14930424971793907</v>
      </c>
      <c r="BN10" s="41">
        <f t="shared" si="13"/>
        <v>0.1666039864610756</v>
      </c>
      <c r="BO10" s="70">
        <v>31</v>
      </c>
      <c r="BP10" s="70">
        <v>30</v>
      </c>
      <c r="BQ10" s="71"/>
      <c r="BR10" s="41">
        <f t="shared" si="14"/>
        <v>0.24332455810455059</v>
      </c>
      <c r="BS10" s="41">
        <f t="shared" si="15"/>
        <v>0.26626551335088378</v>
      </c>
      <c r="BT10" s="41">
        <f t="shared" si="16"/>
        <v>0.27002632568634827</v>
      </c>
      <c r="BU10" s="41">
        <f t="shared" si="24"/>
        <v>0.2737871380218127</v>
      </c>
      <c r="BV10" s="41">
        <f t="shared" si="25"/>
        <v>0.27228281308762692</v>
      </c>
      <c r="BW10" s="33">
        <f t="shared" si="26"/>
        <v>0.26317729450792482</v>
      </c>
      <c r="BX10" s="48">
        <v>5500</v>
      </c>
      <c r="BY10" s="73">
        <v>798</v>
      </c>
      <c r="BZ10" s="56"/>
      <c r="CA10" s="74">
        <f>BY10/(AF10/100)</f>
        <v>30.011282437006393</v>
      </c>
      <c r="CB10" s="51"/>
      <c r="CC10" s="75"/>
      <c r="CD10" s="52"/>
      <c r="CE10" s="53"/>
      <c r="CF10" s="53"/>
      <c r="CG10" s="53"/>
      <c r="CH10" s="75"/>
      <c r="CI10" s="53"/>
      <c r="CJ10" s="53"/>
      <c r="CK10" s="53"/>
      <c r="CL10" s="54">
        <f t="shared" si="18"/>
        <v>31.415594246782739</v>
      </c>
      <c r="CM10" s="54">
        <f t="shared" si="19"/>
        <v>31.21474238435502</v>
      </c>
      <c r="CN10" s="48">
        <f t="shared" si="20"/>
        <v>0</v>
      </c>
    </row>
    <row r="11" spans="1:93" x14ac:dyDescent="0.25">
      <c r="A11" s="23" t="s">
        <v>223</v>
      </c>
      <c r="B11" s="24">
        <v>2</v>
      </c>
      <c r="C11" s="24">
        <v>17</v>
      </c>
      <c r="D11" s="24">
        <f t="shared" si="0"/>
        <v>1407</v>
      </c>
      <c r="E11" s="24">
        <v>96</v>
      </c>
      <c r="F11" s="24">
        <v>0</v>
      </c>
      <c r="G11" s="24">
        <v>30</v>
      </c>
      <c r="H11" s="24">
        <v>88</v>
      </c>
      <c r="I11" s="24">
        <v>463</v>
      </c>
      <c r="J11" s="24">
        <v>535</v>
      </c>
      <c r="K11" s="24">
        <v>0</v>
      </c>
      <c r="L11" s="24">
        <v>195</v>
      </c>
      <c r="M11" s="24">
        <v>0</v>
      </c>
      <c r="N11" s="24">
        <v>17</v>
      </c>
      <c r="O11" s="24">
        <v>19</v>
      </c>
      <c r="P11" s="24">
        <v>19</v>
      </c>
      <c r="Q11" s="24">
        <v>19</v>
      </c>
      <c r="R11" s="24">
        <f t="shared" si="1"/>
        <v>0</v>
      </c>
      <c r="S11" s="25">
        <v>2192</v>
      </c>
      <c r="T11" s="26">
        <v>59</v>
      </c>
      <c r="U11" s="26">
        <v>61</v>
      </c>
      <c r="V11" s="26">
        <v>279</v>
      </c>
      <c r="W11" s="26">
        <f t="shared" si="2"/>
        <v>2</v>
      </c>
      <c r="X11" s="26">
        <v>775</v>
      </c>
      <c r="Y11" s="25">
        <v>2214</v>
      </c>
      <c r="Z11" s="26">
        <v>1214</v>
      </c>
      <c r="AA11" s="26">
        <v>1381</v>
      </c>
      <c r="AB11" s="26">
        <v>1381</v>
      </c>
      <c r="AC11" s="26">
        <f t="shared" si="3"/>
        <v>0</v>
      </c>
      <c r="AD11" s="27">
        <f t="shared" si="4"/>
        <v>0</v>
      </c>
      <c r="AE11" s="28">
        <v>840</v>
      </c>
      <c r="AF11" s="29">
        <f>[1]Лист1!B12</f>
        <v>2214</v>
      </c>
      <c r="AG11" s="29">
        <v>1464</v>
      </c>
      <c r="AH11" s="29">
        <v>2224</v>
      </c>
      <c r="AI11" s="30">
        <v>1451</v>
      </c>
      <c r="AJ11" s="30">
        <v>1457</v>
      </c>
      <c r="AK11" s="31">
        <f t="shared" si="5"/>
        <v>66.46897810218978</v>
      </c>
      <c r="AL11" s="31">
        <f t="shared" si="6"/>
        <v>65.808491418247513</v>
      </c>
      <c r="AM11" s="32">
        <v>1465</v>
      </c>
      <c r="AN11" s="32">
        <v>1468</v>
      </c>
      <c r="AO11" s="32">
        <v>1472</v>
      </c>
      <c r="AP11" s="32">
        <v>1489</v>
      </c>
      <c r="AQ11" s="32">
        <v>1603</v>
      </c>
      <c r="AR11" s="32">
        <v>1603</v>
      </c>
      <c r="AS11" s="188"/>
      <c r="AT11" s="188"/>
      <c r="AU11" s="188"/>
      <c r="AV11" s="48">
        <v>977</v>
      </c>
      <c r="AW11" s="48">
        <v>981</v>
      </c>
      <c r="AX11" s="48">
        <v>992</v>
      </c>
      <c r="AY11" s="48">
        <v>1019</v>
      </c>
      <c r="AZ11" s="48">
        <v>1040</v>
      </c>
      <c r="BA11" s="48">
        <v>1051</v>
      </c>
      <c r="BB11" s="48">
        <v>1067</v>
      </c>
      <c r="BC11" s="48">
        <v>1182</v>
      </c>
      <c r="BD11" s="48">
        <v>1190</v>
      </c>
      <c r="BE11" s="41">
        <f t="shared" si="7"/>
        <v>0.65537488708220415</v>
      </c>
      <c r="BF11" s="41">
        <f t="shared" si="8"/>
        <v>0.65808491418247517</v>
      </c>
      <c r="BG11" s="41">
        <f t="shared" si="9"/>
        <v>0.66169828364950312</v>
      </c>
      <c r="BH11" s="41">
        <f t="shared" si="10"/>
        <v>0.66305329719963868</v>
      </c>
      <c r="BI11" s="41">
        <f t="shared" si="11"/>
        <v>0.66485998193315266</v>
      </c>
      <c r="BJ11" s="41">
        <f t="shared" si="21"/>
        <v>0.67253839205058719</v>
      </c>
      <c r="BK11" s="41">
        <f t="shared" si="22"/>
        <v>0.72402890695573618</v>
      </c>
      <c r="BL11" s="33">
        <f t="shared" si="23"/>
        <v>0.72077338129496404</v>
      </c>
      <c r="BM11" s="41">
        <f t="shared" si="12"/>
        <v>0.44128274616079494</v>
      </c>
      <c r="BN11" s="41">
        <f t="shared" si="13"/>
        <v>0.44308943089430897</v>
      </c>
      <c r="BO11" s="42"/>
      <c r="BP11" s="42"/>
      <c r="BQ11" s="43"/>
      <c r="BR11" s="41">
        <f t="shared" si="14"/>
        <v>0.46025293586269195</v>
      </c>
      <c r="BS11" s="41">
        <f t="shared" si="15"/>
        <v>0.46973803071364045</v>
      </c>
      <c r="BT11" s="41">
        <f t="shared" si="16"/>
        <v>0.47470641373080397</v>
      </c>
      <c r="BU11" s="41">
        <f t="shared" si="24"/>
        <v>0.48193315266485998</v>
      </c>
      <c r="BV11" s="41">
        <f t="shared" si="25"/>
        <v>0.53387533875338755</v>
      </c>
      <c r="BW11" s="33">
        <f t="shared" si="26"/>
        <v>0.53507194244604317</v>
      </c>
      <c r="BX11" s="48"/>
      <c r="BY11" s="48"/>
      <c r="BZ11" s="56"/>
      <c r="CA11" s="50"/>
      <c r="CB11" s="51"/>
      <c r="CC11" s="52"/>
      <c r="CD11" s="52"/>
      <c r="CE11" s="53"/>
      <c r="CF11" s="53"/>
      <c r="CG11" s="53"/>
      <c r="CH11" s="52"/>
      <c r="CI11" s="53"/>
      <c r="CJ11" s="53"/>
      <c r="CK11" s="53"/>
      <c r="CL11" s="54">
        <f t="shared" si="18"/>
        <v>63.001824817518241</v>
      </c>
      <c r="CM11" s="54">
        <f t="shared" si="19"/>
        <v>62.375790424570908</v>
      </c>
      <c r="CN11" s="48">
        <f t="shared" si="20"/>
        <v>0</v>
      </c>
    </row>
    <row r="12" spans="1:93" x14ac:dyDescent="0.25">
      <c r="A12" s="23" t="s">
        <v>224</v>
      </c>
      <c r="B12" s="24">
        <v>4</v>
      </c>
      <c r="C12" s="24">
        <v>23</v>
      </c>
      <c r="D12" s="24">
        <f t="shared" si="0"/>
        <v>3163</v>
      </c>
      <c r="E12" s="24">
        <v>250</v>
      </c>
      <c r="F12" s="24">
        <v>39</v>
      </c>
      <c r="G12" s="24">
        <v>0</v>
      </c>
      <c r="H12" s="24">
        <v>276</v>
      </c>
      <c r="I12" s="24">
        <v>1195</v>
      </c>
      <c r="J12" s="24">
        <v>887</v>
      </c>
      <c r="K12" s="24">
        <v>0</v>
      </c>
      <c r="L12" s="24">
        <v>516</v>
      </c>
      <c r="M12" s="24">
        <v>0</v>
      </c>
      <c r="N12" s="24">
        <v>46</v>
      </c>
      <c r="O12" s="24">
        <v>47</v>
      </c>
      <c r="P12" s="24">
        <v>48</v>
      </c>
      <c r="Q12" s="24">
        <v>48</v>
      </c>
      <c r="R12" s="24">
        <f t="shared" si="1"/>
        <v>0</v>
      </c>
      <c r="S12" s="25">
        <v>9758</v>
      </c>
      <c r="T12" s="26">
        <v>1874</v>
      </c>
      <c r="U12" s="26">
        <v>1878</v>
      </c>
      <c r="V12" s="26">
        <v>1951</v>
      </c>
      <c r="W12" s="26">
        <f t="shared" si="2"/>
        <v>4</v>
      </c>
      <c r="X12" s="26">
        <v>3638</v>
      </c>
      <c r="Y12" s="25">
        <v>10134</v>
      </c>
      <c r="Z12" s="26">
        <v>4568</v>
      </c>
      <c r="AA12" s="26">
        <v>4976</v>
      </c>
      <c r="AB12" s="26">
        <v>4937</v>
      </c>
      <c r="AC12" s="26">
        <f t="shared" si="3"/>
        <v>-39</v>
      </c>
      <c r="AD12" s="27">
        <f t="shared" si="4"/>
        <v>-0.7837620578778135</v>
      </c>
      <c r="AE12" s="28">
        <v>685</v>
      </c>
      <c r="AF12" s="29">
        <v>10137</v>
      </c>
      <c r="AG12" s="73">
        <v>7603</v>
      </c>
      <c r="AH12" s="73">
        <v>10343</v>
      </c>
      <c r="AI12" s="30">
        <v>7007</v>
      </c>
      <c r="AJ12" s="30">
        <v>7012</v>
      </c>
      <c r="AK12" s="31">
        <f t="shared" si="5"/>
        <v>71.858987497437994</v>
      </c>
      <c r="AL12" s="31">
        <f t="shared" si="6"/>
        <v>69.192816262088016</v>
      </c>
      <c r="AM12" s="32">
        <v>7068</v>
      </c>
      <c r="AN12" s="32">
        <v>7256</v>
      </c>
      <c r="AO12" s="32">
        <v>7561</v>
      </c>
      <c r="AP12" s="32">
        <v>7611</v>
      </c>
      <c r="AQ12" s="32">
        <v>7776</v>
      </c>
      <c r="AR12" s="32">
        <v>7795</v>
      </c>
      <c r="AS12" s="188">
        <v>4</v>
      </c>
      <c r="AT12" s="188">
        <v>64</v>
      </c>
      <c r="AU12" s="188">
        <v>152</v>
      </c>
      <c r="AV12" s="48">
        <v>2679</v>
      </c>
      <c r="AW12" s="48">
        <v>2713</v>
      </c>
      <c r="AX12" s="48">
        <v>2935</v>
      </c>
      <c r="AY12" s="48">
        <v>2978</v>
      </c>
      <c r="AZ12" s="48">
        <v>2982</v>
      </c>
      <c r="BA12" s="48">
        <v>2989</v>
      </c>
      <c r="BB12" s="48">
        <v>3035</v>
      </c>
      <c r="BC12" s="48">
        <v>3035</v>
      </c>
      <c r="BD12" s="48">
        <v>3060</v>
      </c>
      <c r="BE12" s="41">
        <f t="shared" si="7"/>
        <v>0.69162474104764726</v>
      </c>
      <c r="BF12" s="41">
        <f t="shared" si="8"/>
        <v>0.69803689454473705</v>
      </c>
      <c r="BG12" s="41">
        <f t="shared" si="9"/>
        <v>0.71224228075367468</v>
      </c>
      <c r="BH12" s="41">
        <f t="shared" si="10"/>
        <v>0.7307882016375653</v>
      </c>
      <c r="BI12" s="41">
        <f t="shared" si="11"/>
        <v>0.76087599881621781</v>
      </c>
      <c r="BJ12" s="41">
        <f t="shared" si="21"/>
        <v>0.76580842458320997</v>
      </c>
      <c r="BK12" s="41">
        <f t="shared" si="22"/>
        <v>0.76709085528262799</v>
      </c>
      <c r="BL12" s="33">
        <f t="shared" si="23"/>
        <v>0.75364981146669241</v>
      </c>
      <c r="BM12" s="41">
        <f t="shared" si="12"/>
        <v>0.26427937259544243</v>
      </c>
      <c r="BN12" s="41">
        <f t="shared" si="13"/>
        <v>0.26763342211699714</v>
      </c>
      <c r="BO12" s="70">
        <v>10</v>
      </c>
      <c r="BP12" s="70">
        <v>10</v>
      </c>
      <c r="BQ12" s="71">
        <v>80</v>
      </c>
      <c r="BR12" s="41">
        <f t="shared" si="14"/>
        <v>0.29377527868205583</v>
      </c>
      <c r="BS12" s="41">
        <f t="shared" si="15"/>
        <v>0.29416987274341522</v>
      </c>
      <c r="BT12" s="41">
        <f t="shared" si="16"/>
        <v>0.29486041235079413</v>
      </c>
      <c r="BU12" s="41">
        <f t="shared" si="24"/>
        <v>0.29939824405642695</v>
      </c>
      <c r="BV12" s="41">
        <f t="shared" si="25"/>
        <v>0.29939824405642695</v>
      </c>
      <c r="BW12" s="33">
        <f t="shared" si="26"/>
        <v>0.29585226723387797</v>
      </c>
      <c r="BX12" s="48">
        <v>3400</v>
      </c>
      <c r="BY12" s="73">
        <v>154</v>
      </c>
      <c r="BZ12" s="56">
        <f>AU12/(BY12/100)</f>
        <v>98.701298701298697</v>
      </c>
      <c r="CA12" s="50">
        <f>BY12/(AF12/100)</f>
        <v>1.5191871362335996</v>
      </c>
      <c r="CB12" s="51">
        <f>AU12/(AF12/100)</f>
        <v>1.4994574331656307</v>
      </c>
      <c r="CC12" s="52">
        <f>BX12*BY12</f>
        <v>523600</v>
      </c>
      <c r="CD12" s="52">
        <f>BX12*AU12</f>
        <v>516800</v>
      </c>
      <c r="CE12" s="53">
        <v>503424</v>
      </c>
      <c r="CF12" s="53">
        <v>510048</v>
      </c>
      <c r="CG12" s="53">
        <f>CD12-CE12</f>
        <v>13376</v>
      </c>
      <c r="CH12" s="52">
        <v>13552</v>
      </c>
      <c r="CI12" s="53">
        <f>CC12-CE12</f>
        <v>20176</v>
      </c>
      <c r="CJ12" s="53">
        <v>154</v>
      </c>
      <c r="CK12" s="53">
        <v>152</v>
      </c>
      <c r="CL12" s="54">
        <f t="shared" si="18"/>
        <v>50.594384095101454</v>
      </c>
      <c r="CM12" s="54">
        <f t="shared" si="19"/>
        <v>48.717189658575094</v>
      </c>
      <c r="CN12" s="48">
        <f t="shared" si="20"/>
        <v>0.63135049817500244</v>
      </c>
    </row>
    <row r="13" spans="1:93" x14ac:dyDescent="0.25">
      <c r="A13" s="23" t="s">
        <v>225</v>
      </c>
      <c r="B13" s="24" t="s">
        <v>226</v>
      </c>
      <c r="C13" s="24">
        <v>9</v>
      </c>
      <c r="D13" s="24">
        <f t="shared" si="0"/>
        <v>3709</v>
      </c>
      <c r="E13" s="24">
        <v>100</v>
      </c>
      <c r="F13" s="24">
        <v>210</v>
      </c>
      <c r="G13" s="24">
        <v>73</v>
      </c>
      <c r="H13" s="24">
        <v>286</v>
      </c>
      <c r="I13" s="24">
        <v>1178</v>
      </c>
      <c r="J13" s="24">
        <v>484</v>
      </c>
      <c r="K13" s="24">
        <v>0</v>
      </c>
      <c r="L13" s="24">
        <v>200</v>
      </c>
      <c r="M13" s="24">
        <v>1178</v>
      </c>
      <c r="N13" s="24">
        <v>27</v>
      </c>
      <c r="O13" s="24">
        <v>41</v>
      </c>
      <c r="P13" s="24">
        <v>44</v>
      </c>
      <c r="Q13" s="24">
        <v>44</v>
      </c>
      <c r="R13" s="24">
        <f t="shared" si="1"/>
        <v>0</v>
      </c>
      <c r="S13" s="25">
        <v>8067</v>
      </c>
      <c r="T13" s="26">
        <v>1935</v>
      </c>
      <c r="U13" s="26">
        <v>1989</v>
      </c>
      <c r="V13" s="26">
        <v>1846</v>
      </c>
      <c r="W13" s="26">
        <f t="shared" si="2"/>
        <v>54</v>
      </c>
      <c r="X13" s="26">
        <v>1822</v>
      </c>
      <c r="Y13" s="25">
        <v>8187</v>
      </c>
      <c r="Z13" s="26">
        <v>3584</v>
      </c>
      <c r="AA13" s="26">
        <v>5912</v>
      </c>
      <c r="AB13" s="26">
        <v>6013</v>
      </c>
      <c r="AC13" s="26">
        <f t="shared" si="3"/>
        <v>101</v>
      </c>
      <c r="AD13" s="27">
        <f t="shared" si="4"/>
        <v>1.7083897158322057</v>
      </c>
      <c r="AE13" s="28">
        <v>2661</v>
      </c>
      <c r="AF13" s="29">
        <f>[1]Лист1!B14</f>
        <v>8187</v>
      </c>
      <c r="AG13" s="29">
        <v>5856</v>
      </c>
      <c r="AH13" s="29">
        <v>8342</v>
      </c>
      <c r="AI13" s="30">
        <v>5531</v>
      </c>
      <c r="AJ13" s="30">
        <v>5557</v>
      </c>
      <c r="AK13" s="31">
        <f t="shared" si="5"/>
        <v>68.885583240361967</v>
      </c>
      <c r="AL13" s="31">
        <f t="shared" si="6"/>
        <v>67.875900818370582</v>
      </c>
      <c r="AM13" s="32">
        <v>5562</v>
      </c>
      <c r="AN13" s="32">
        <v>5561</v>
      </c>
      <c r="AO13" s="32">
        <v>5589</v>
      </c>
      <c r="AP13" s="32">
        <v>5612</v>
      </c>
      <c r="AQ13" s="32">
        <v>5614</v>
      </c>
      <c r="AR13" s="32">
        <v>5626</v>
      </c>
      <c r="AS13" s="188"/>
      <c r="AT13" s="188"/>
      <c r="AU13" s="188"/>
      <c r="AV13" s="48">
        <v>2182</v>
      </c>
      <c r="AW13" s="48">
        <v>2233</v>
      </c>
      <c r="AX13" s="48">
        <v>2432</v>
      </c>
      <c r="AY13" s="48">
        <v>2490</v>
      </c>
      <c r="AZ13" s="48">
        <v>2523</v>
      </c>
      <c r="BA13" s="48">
        <v>2570</v>
      </c>
      <c r="BB13" s="48">
        <v>2635</v>
      </c>
      <c r="BC13" s="48">
        <v>2640</v>
      </c>
      <c r="BD13" s="48">
        <v>2617</v>
      </c>
      <c r="BE13" s="41">
        <f t="shared" si="7"/>
        <v>0.67558324172468542</v>
      </c>
      <c r="BF13" s="41">
        <f t="shared" si="8"/>
        <v>0.67875900818370583</v>
      </c>
      <c r="BG13" s="41">
        <f t="shared" si="9"/>
        <v>0.67936973250274824</v>
      </c>
      <c r="BH13" s="41">
        <f t="shared" si="10"/>
        <v>0.67924758763893978</v>
      </c>
      <c r="BI13" s="41">
        <f t="shared" si="11"/>
        <v>0.6826676438255771</v>
      </c>
      <c r="BJ13" s="41">
        <f t="shared" si="21"/>
        <v>0.68547697569317212</v>
      </c>
      <c r="BK13" s="41">
        <f t="shared" si="22"/>
        <v>0.68572126542078904</v>
      </c>
      <c r="BL13" s="33">
        <f t="shared" si="23"/>
        <v>0.67441860465116277</v>
      </c>
      <c r="BM13" s="41">
        <f t="shared" si="12"/>
        <v>0.26652009283009648</v>
      </c>
      <c r="BN13" s="41">
        <f t="shared" si="13"/>
        <v>0.27274948088432882</v>
      </c>
      <c r="BO13" s="42"/>
      <c r="BP13" s="42"/>
      <c r="BQ13" s="43"/>
      <c r="BR13" s="41">
        <f t="shared" si="14"/>
        <v>0.30414071088310735</v>
      </c>
      <c r="BS13" s="41">
        <f t="shared" si="15"/>
        <v>0.30817149138878708</v>
      </c>
      <c r="BT13" s="41">
        <f t="shared" si="16"/>
        <v>0.31391229998778553</v>
      </c>
      <c r="BU13" s="41">
        <f t="shared" si="24"/>
        <v>0.32185171613533653</v>
      </c>
      <c r="BV13" s="41">
        <f t="shared" si="25"/>
        <v>0.32246244045437888</v>
      </c>
      <c r="BW13" s="33">
        <f t="shared" si="26"/>
        <v>0.31371373771277872</v>
      </c>
      <c r="BX13" s="48"/>
      <c r="BY13" s="48"/>
      <c r="BZ13" s="56"/>
      <c r="CA13" s="50"/>
      <c r="CB13" s="51"/>
      <c r="CC13" s="52"/>
      <c r="CD13" s="52"/>
      <c r="CE13" s="53"/>
      <c r="CF13" s="53"/>
      <c r="CG13" s="53"/>
      <c r="CH13" s="52"/>
      <c r="CI13" s="53"/>
      <c r="CJ13" s="53"/>
      <c r="CK13" s="53"/>
      <c r="CL13" s="54">
        <f t="shared" si="18"/>
        <v>74.538242221395805</v>
      </c>
      <c r="CM13" s="54">
        <f t="shared" si="19"/>
        <v>73.445706608037128</v>
      </c>
      <c r="CN13" s="48">
        <f t="shared" si="20"/>
        <v>0</v>
      </c>
    </row>
    <row r="14" spans="1:93" x14ac:dyDescent="0.25">
      <c r="A14" s="23" t="s">
        <v>227</v>
      </c>
      <c r="B14" s="24">
        <v>2</v>
      </c>
      <c r="C14" s="24">
        <v>2</v>
      </c>
      <c r="D14" s="24">
        <f t="shared" si="0"/>
        <v>1840</v>
      </c>
      <c r="E14" s="24">
        <v>117</v>
      </c>
      <c r="F14" s="24">
        <v>0</v>
      </c>
      <c r="G14" s="24">
        <v>183</v>
      </c>
      <c r="H14" s="24">
        <v>73</v>
      </c>
      <c r="I14" s="24">
        <v>913</v>
      </c>
      <c r="J14" s="24">
        <v>350</v>
      </c>
      <c r="K14" s="24">
        <v>0</v>
      </c>
      <c r="L14" s="24">
        <v>204</v>
      </c>
      <c r="M14" s="24">
        <v>0</v>
      </c>
      <c r="N14" s="24">
        <v>2</v>
      </c>
      <c r="O14" s="24">
        <v>2</v>
      </c>
      <c r="P14" s="24">
        <v>4</v>
      </c>
      <c r="Q14" s="24">
        <v>4</v>
      </c>
      <c r="R14" s="24">
        <f t="shared" si="1"/>
        <v>0</v>
      </c>
      <c r="S14" s="25">
        <v>2718</v>
      </c>
      <c r="T14" s="26">
        <v>1369</v>
      </c>
      <c r="U14" s="26">
        <v>1377</v>
      </c>
      <c r="V14" s="26">
        <v>1378</v>
      </c>
      <c r="W14" s="26">
        <f t="shared" si="2"/>
        <v>8</v>
      </c>
      <c r="X14" s="26">
        <v>1378</v>
      </c>
      <c r="Y14" s="25">
        <v>2793</v>
      </c>
      <c r="Z14" s="26">
        <v>1388</v>
      </c>
      <c r="AA14" s="26">
        <v>1725</v>
      </c>
      <c r="AB14" s="26">
        <v>1772</v>
      </c>
      <c r="AC14" s="26">
        <f t="shared" si="3"/>
        <v>47</v>
      </c>
      <c r="AD14" s="27">
        <f t="shared" si="4"/>
        <v>2.7246376811594204</v>
      </c>
      <c r="AE14" s="28">
        <v>541</v>
      </c>
      <c r="AF14" s="29">
        <f>[1]Лист1!B15</f>
        <v>2793</v>
      </c>
      <c r="AG14" s="29">
        <v>2133</v>
      </c>
      <c r="AH14" s="29">
        <v>2817</v>
      </c>
      <c r="AI14" s="30">
        <v>2109</v>
      </c>
      <c r="AJ14" s="30">
        <v>2127</v>
      </c>
      <c r="AK14" s="31">
        <f t="shared" si="5"/>
        <v>78.256070640176603</v>
      </c>
      <c r="AL14" s="31">
        <f t="shared" si="6"/>
        <v>76.154672395273906</v>
      </c>
      <c r="AM14" s="32">
        <v>2163</v>
      </c>
      <c r="AN14" s="32">
        <v>2173</v>
      </c>
      <c r="AO14" s="32">
        <v>2183</v>
      </c>
      <c r="AP14" s="32">
        <v>2185</v>
      </c>
      <c r="AQ14" s="32">
        <v>2185</v>
      </c>
      <c r="AR14" s="32">
        <v>2226</v>
      </c>
      <c r="AS14" s="188"/>
      <c r="AT14" s="188"/>
      <c r="AU14" s="188"/>
      <c r="AV14" s="48">
        <v>684</v>
      </c>
      <c r="AW14" s="48">
        <v>808</v>
      </c>
      <c r="AX14" s="48">
        <v>731</v>
      </c>
      <c r="AY14" s="48">
        <v>1109</v>
      </c>
      <c r="AZ14" s="48">
        <v>1253</v>
      </c>
      <c r="BA14" s="48">
        <v>1344</v>
      </c>
      <c r="BB14" s="48">
        <v>1384</v>
      </c>
      <c r="BC14" s="48">
        <v>1403</v>
      </c>
      <c r="BD14" s="48">
        <v>1490</v>
      </c>
      <c r="BE14" s="41">
        <f t="shared" si="7"/>
        <v>0.75510204081632648</v>
      </c>
      <c r="BF14" s="41">
        <f t="shared" si="8"/>
        <v>0.76154672395273904</v>
      </c>
      <c r="BG14" s="41">
        <f t="shared" si="9"/>
        <v>0.77443609022556392</v>
      </c>
      <c r="BH14" s="41">
        <f t="shared" si="10"/>
        <v>0.77801646974579308</v>
      </c>
      <c r="BI14" s="41">
        <f t="shared" si="11"/>
        <v>0.78159684926602224</v>
      </c>
      <c r="BJ14" s="41">
        <f t="shared" si="21"/>
        <v>0.78231292517006801</v>
      </c>
      <c r="BK14" s="41">
        <f t="shared" si="22"/>
        <v>0.78231292517006801</v>
      </c>
      <c r="BL14" s="33">
        <f t="shared" si="23"/>
        <v>0.79020234291799785</v>
      </c>
      <c r="BM14" s="41">
        <f t="shared" si="12"/>
        <v>0.24489795918367346</v>
      </c>
      <c r="BN14" s="41">
        <f t="shared" si="13"/>
        <v>0.28929466523451486</v>
      </c>
      <c r="BO14" s="42"/>
      <c r="BP14" s="42"/>
      <c r="BQ14" s="43"/>
      <c r="BR14" s="41">
        <f t="shared" si="14"/>
        <v>0.3970640887934121</v>
      </c>
      <c r="BS14" s="41">
        <f t="shared" si="15"/>
        <v>0.44862155388471175</v>
      </c>
      <c r="BT14" s="41">
        <f t="shared" si="16"/>
        <v>0.48120300751879697</v>
      </c>
      <c r="BU14" s="41">
        <f t="shared" si="24"/>
        <v>0.49552452559971355</v>
      </c>
      <c r="BV14" s="41">
        <f t="shared" si="25"/>
        <v>0.50232724668814899</v>
      </c>
      <c r="BW14" s="33">
        <f t="shared" si="26"/>
        <v>0.52893148739794105</v>
      </c>
      <c r="BX14" s="48"/>
      <c r="BY14" s="48"/>
      <c r="BZ14" s="56"/>
      <c r="CA14" s="50"/>
      <c r="CB14" s="51"/>
      <c r="CC14" s="52"/>
      <c r="CD14" s="52"/>
      <c r="CE14" s="53"/>
      <c r="CF14" s="53"/>
      <c r="CG14" s="53"/>
      <c r="CH14" s="52"/>
      <c r="CI14" s="53"/>
      <c r="CJ14" s="53"/>
      <c r="CK14" s="53"/>
      <c r="CL14" s="54">
        <f t="shared" si="18"/>
        <v>65.194996320824131</v>
      </c>
      <c r="CM14" s="54">
        <f t="shared" si="19"/>
        <v>63.444325098460439</v>
      </c>
      <c r="CN14" s="48">
        <f t="shared" si="20"/>
        <v>0</v>
      </c>
    </row>
    <row r="15" spans="1:93" x14ac:dyDescent="0.25">
      <c r="A15" s="23" t="s">
        <v>228</v>
      </c>
      <c r="B15" s="24">
        <v>2</v>
      </c>
      <c r="C15" s="24">
        <v>3</v>
      </c>
      <c r="D15" s="24">
        <f t="shared" si="0"/>
        <v>1710</v>
      </c>
      <c r="E15" s="24">
        <v>0</v>
      </c>
      <c r="F15" s="24">
        <v>46</v>
      </c>
      <c r="G15" s="24">
        <v>44</v>
      </c>
      <c r="H15" s="24">
        <v>59</v>
      </c>
      <c r="I15" s="24">
        <v>777</v>
      </c>
      <c r="J15" s="24">
        <v>562</v>
      </c>
      <c r="K15" s="24">
        <v>0</v>
      </c>
      <c r="L15" s="24">
        <v>222</v>
      </c>
      <c r="M15" s="24">
        <v>0</v>
      </c>
      <c r="N15" s="24">
        <v>3</v>
      </c>
      <c r="O15" s="24">
        <v>3</v>
      </c>
      <c r="P15" s="24">
        <v>3</v>
      </c>
      <c r="Q15" s="24">
        <v>3</v>
      </c>
      <c r="R15" s="24">
        <f t="shared" si="1"/>
        <v>0</v>
      </c>
      <c r="S15" s="25">
        <v>3975</v>
      </c>
      <c r="T15" s="26">
        <v>870</v>
      </c>
      <c r="U15" s="26">
        <v>903</v>
      </c>
      <c r="V15" s="26">
        <v>919</v>
      </c>
      <c r="W15" s="26">
        <f t="shared" si="2"/>
        <v>33</v>
      </c>
      <c r="X15" s="26">
        <v>920</v>
      </c>
      <c r="Y15" s="25">
        <v>4080</v>
      </c>
      <c r="Z15" s="26">
        <v>993</v>
      </c>
      <c r="AA15" s="26">
        <v>1115</v>
      </c>
      <c r="AB15" s="26">
        <v>1133</v>
      </c>
      <c r="AC15" s="26">
        <f t="shared" si="3"/>
        <v>18</v>
      </c>
      <c r="AD15" s="27">
        <f t="shared" si="4"/>
        <v>1.6143497757847534</v>
      </c>
      <c r="AE15" s="28">
        <v>4</v>
      </c>
      <c r="AF15" s="29">
        <f>[1]Лист1!B16</f>
        <v>3975</v>
      </c>
      <c r="AG15" s="29"/>
      <c r="AH15" s="29">
        <v>4190</v>
      </c>
      <c r="AI15" s="30">
        <v>1486</v>
      </c>
      <c r="AJ15" s="30">
        <v>1481</v>
      </c>
      <c r="AK15" s="31">
        <f t="shared" si="5"/>
        <v>37.257861635220124</v>
      </c>
      <c r="AL15" s="31">
        <f t="shared" si="6"/>
        <v>36.299019607843142</v>
      </c>
      <c r="AM15" s="32">
        <v>1480</v>
      </c>
      <c r="AN15" s="32">
        <v>1510</v>
      </c>
      <c r="AO15" s="32">
        <v>1608</v>
      </c>
      <c r="AP15" s="32">
        <v>1894</v>
      </c>
      <c r="AQ15" s="32">
        <v>2938</v>
      </c>
      <c r="AR15" s="32">
        <v>3009</v>
      </c>
      <c r="AS15" s="188">
        <v>2</v>
      </c>
      <c r="AT15" s="188">
        <v>156</v>
      </c>
      <c r="AU15" s="188">
        <v>501</v>
      </c>
      <c r="AV15" s="48">
        <v>1290</v>
      </c>
      <c r="AW15" s="48">
        <v>1383</v>
      </c>
      <c r="AX15" s="48">
        <v>1362</v>
      </c>
      <c r="AY15" s="48">
        <v>1657</v>
      </c>
      <c r="AZ15" s="48">
        <v>1649</v>
      </c>
      <c r="BA15" s="48">
        <v>1665</v>
      </c>
      <c r="BB15" s="48">
        <v>1699</v>
      </c>
      <c r="BC15" s="48">
        <v>1723</v>
      </c>
      <c r="BD15" s="48">
        <v>1683</v>
      </c>
      <c r="BE15" s="41">
        <f t="shared" si="7"/>
        <v>0.37433962264150944</v>
      </c>
      <c r="BF15" s="41">
        <f t="shared" si="8"/>
        <v>0.41182389937106917</v>
      </c>
      <c r="BG15" s="41">
        <f t="shared" si="9"/>
        <v>0.49836477987421385</v>
      </c>
      <c r="BH15" s="41">
        <f t="shared" si="10"/>
        <v>0.50591194968553455</v>
      </c>
      <c r="BI15" s="41">
        <f t="shared" si="11"/>
        <v>0.53056603773584909</v>
      </c>
      <c r="BJ15" s="41">
        <f t="shared" si="21"/>
        <v>0.60251572327044023</v>
      </c>
      <c r="BK15" s="41">
        <f t="shared" si="22"/>
        <v>0.73911949685534595</v>
      </c>
      <c r="BL15" s="33">
        <f t="shared" si="23"/>
        <v>0.71813842482100243</v>
      </c>
      <c r="BM15" s="41">
        <f t="shared" si="12"/>
        <v>0.32452830188679244</v>
      </c>
      <c r="BN15" s="41">
        <f t="shared" si="13"/>
        <v>0.3479245283018868</v>
      </c>
      <c r="BO15" s="57">
        <v>16</v>
      </c>
      <c r="BP15" s="57">
        <v>15</v>
      </c>
      <c r="BQ15" s="58">
        <v>100</v>
      </c>
      <c r="BR15" s="41">
        <f t="shared" si="14"/>
        <v>0.41685534591194967</v>
      </c>
      <c r="BS15" s="41">
        <f t="shared" si="15"/>
        <v>0.41484276729559749</v>
      </c>
      <c r="BT15" s="41">
        <f t="shared" si="16"/>
        <v>0.4188679245283019</v>
      </c>
      <c r="BU15" s="41">
        <f t="shared" si="24"/>
        <v>0.42742138364779875</v>
      </c>
      <c r="BV15" s="41">
        <f t="shared" si="25"/>
        <v>0.43345911949685534</v>
      </c>
      <c r="BW15" s="33">
        <f t="shared" si="26"/>
        <v>0.40167064439140809</v>
      </c>
      <c r="BX15" s="48">
        <v>2000</v>
      </c>
      <c r="BY15" s="56">
        <v>501</v>
      </c>
      <c r="BZ15" s="56">
        <f>AU15/(BY15/100)</f>
        <v>100</v>
      </c>
      <c r="CA15" s="50">
        <f>BY15/(AF15/100)</f>
        <v>12.60377358490566</v>
      </c>
      <c r="CB15" s="51">
        <f>AU15/(AF15/100)</f>
        <v>12.60377358490566</v>
      </c>
      <c r="CC15" s="52">
        <f>BX15*BY15</f>
        <v>1002000</v>
      </c>
      <c r="CD15" s="52">
        <f>BX15*AU15</f>
        <v>1002000</v>
      </c>
      <c r="CE15" s="53">
        <v>955432</v>
      </c>
      <c r="CF15" s="53">
        <v>955432</v>
      </c>
      <c r="CG15" s="53">
        <f>CD15-CE15</f>
        <v>46568</v>
      </c>
      <c r="CH15" s="52">
        <v>46568</v>
      </c>
      <c r="CI15" s="53">
        <f>CC15-CE15</f>
        <v>46568</v>
      </c>
      <c r="CJ15" s="53">
        <v>501</v>
      </c>
      <c r="CK15" s="53">
        <v>501</v>
      </c>
      <c r="CL15" s="54">
        <f t="shared" si="18"/>
        <v>28.50314465408805</v>
      </c>
      <c r="CM15" s="54">
        <f t="shared" si="19"/>
        <v>27.769607843137258</v>
      </c>
      <c r="CN15" s="48">
        <f t="shared" si="20"/>
        <v>3.9245283018867925</v>
      </c>
    </row>
    <row r="16" spans="1:93" x14ac:dyDescent="0.25">
      <c r="A16" s="23" t="s">
        <v>229</v>
      </c>
      <c r="B16" s="24">
        <v>1</v>
      </c>
      <c r="C16" s="24">
        <v>7</v>
      </c>
      <c r="D16" s="24">
        <f t="shared" si="0"/>
        <v>620</v>
      </c>
      <c r="E16" s="24">
        <v>30</v>
      </c>
      <c r="F16" s="24">
        <v>0</v>
      </c>
      <c r="G16" s="24">
        <v>34</v>
      </c>
      <c r="H16" s="24">
        <v>27</v>
      </c>
      <c r="I16" s="24">
        <v>52</v>
      </c>
      <c r="J16" s="24">
        <v>373</v>
      </c>
      <c r="K16" s="24">
        <v>0</v>
      </c>
      <c r="L16" s="24">
        <v>104</v>
      </c>
      <c r="M16" s="24">
        <v>0</v>
      </c>
      <c r="N16" s="24">
        <v>7</v>
      </c>
      <c r="O16" s="24">
        <v>7</v>
      </c>
      <c r="P16" s="24">
        <v>7</v>
      </c>
      <c r="Q16" s="24">
        <v>7</v>
      </c>
      <c r="R16" s="24">
        <f t="shared" si="1"/>
        <v>0</v>
      </c>
      <c r="S16" s="25">
        <v>7744</v>
      </c>
      <c r="T16" s="26">
        <v>990</v>
      </c>
      <c r="U16" s="26">
        <v>1212</v>
      </c>
      <c r="V16" s="26">
        <v>1740</v>
      </c>
      <c r="W16" s="26">
        <f t="shared" si="2"/>
        <v>222</v>
      </c>
      <c r="X16" s="26">
        <v>2286</v>
      </c>
      <c r="Y16" s="25">
        <v>7995</v>
      </c>
      <c r="Z16" s="26">
        <v>2899</v>
      </c>
      <c r="AA16" s="26">
        <v>3766</v>
      </c>
      <c r="AB16" s="26">
        <v>3871</v>
      </c>
      <c r="AC16" s="26">
        <f t="shared" si="3"/>
        <v>105</v>
      </c>
      <c r="AD16" s="27">
        <f t="shared" si="4"/>
        <v>2.7881040892193312</v>
      </c>
      <c r="AE16" s="28">
        <v>225</v>
      </c>
      <c r="AF16" s="29">
        <f>[1]Лист1!B17</f>
        <v>7995</v>
      </c>
      <c r="AG16" s="76">
        <v>5997</v>
      </c>
      <c r="AH16" s="29">
        <v>8210</v>
      </c>
      <c r="AI16" s="30">
        <v>3272</v>
      </c>
      <c r="AJ16" s="30">
        <v>3758</v>
      </c>
      <c r="AK16" s="31">
        <f t="shared" si="5"/>
        <v>48.527892561983471</v>
      </c>
      <c r="AL16" s="31">
        <f t="shared" si="6"/>
        <v>47.004377736085054</v>
      </c>
      <c r="AM16" s="32">
        <v>4072</v>
      </c>
      <c r="AN16" s="32">
        <v>4704</v>
      </c>
      <c r="AO16" s="32">
        <v>4910</v>
      </c>
      <c r="AP16" s="32">
        <v>5004</v>
      </c>
      <c r="AQ16" s="32">
        <v>5545</v>
      </c>
      <c r="AR16" s="32">
        <v>5839</v>
      </c>
      <c r="AS16" s="188">
        <v>203</v>
      </c>
      <c r="AT16" s="188">
        <v>349</v>
      </c>
      <c r="AU16" s="188">
        <v>500</v>
      </c>
      <c r="AV16" s="48">
        <v>715</v>
      </c>
      <c r="AW16" s="48">
        <v>1581</v>
      </c>
      <c r="AX16" s="48">
        <v>894</v>
      </c>
      <c r="AY16" s="48">
        <v>2366</v>
      </c>
      <c r="AZ16" s="48">
        <v>2579</v>
      </c>
      <c r="BA16" s="48">
        <v>2487</v>
      </c>
      <c r="BB16" s="48">
        <v>2537</v>
      </c>
      <c r="BC16" s="48">
        <v>2540</v>
      </c>
      <c r="BD16" s="48">
        <v>2712</v>
      </c>
      <c r="BE16" s="41">
        <f t="shared" si="7"/>
        <v>0.43464665415884929</v>
      </c>
      <c r="BF16" s="41">
        <f t="shared" si="8"/>
        <v>0.51369606003752344</v>
      </c>
      <c r="BG16" s="41">
        <f t="shared" si="9"/>
        <v>0.57185741088180109</v>
      </c>
      <c r="BH16" s="41">
        <f t="shared" si="10"/>
        <v>0.65090681676047535</v>
      </c>
      <c r="BI16" s="41">
        <f t="shared" si="11"/>
        <v>0.67667292057535955</v>
      </c>
      <c r="BJ16" s="41">
        <f t="shared" si="21"/>
        <v>0.6884302689180738</v>
      </c>
      <c r="BK16" s="41">
        <f t="shared" si="22"/>
        <v>0.69355847404627891</v>
      </c>
      <c r="BL16" s="33">
        <f t="shared" si="23"/>
        <v>0.71120584652862362</v>
      </c>
      <c r="BM16" s="41">
        <f t="shared" si="12"/>
        <v>8.943089430894309E-2</v>
      </c>
      <c r="BN16" s="41">
        <f t="shared" si="13"/>
        <v>0.19774859287054408</v>
      </c>
      <c r="BO16" s="57">
        <v>7</v>
      </c>
      <c r="BP16" s="57">
        <v>7</v>
      </c>
      <c r="BQ16" s="58">
        <v>86.67</v>
      </c>
      <c r="BR16" s="41">
        <f t="shared" si="14"/>
        <v>0.29593495934959352</v>
      </c>
      <c r="BS16" s="41">
        <f t="shared" si="15"/>
        <v>0.32257661038148844</v>
      </c>
      <c r="BT16" s="41">
        <f t="shared" si="16"/>
        <v>0.31106941838649155</v>
      </c>
      <c r="BU16" s="41">
        <f t="shared" si="24"/>
        <v>0.31732332707942462</v>
      </c>
      <c r="BV16" s="41">
        <f t="shared" si="25"/>
        <v>0.31769856160100063</v>
      </c>
      <c r="BW16" s="33">
        <f t="shared" si="26"/>
        <v>0.33032886723507915</v>
      </c>
      <c r="BX16" s="48">
        <v>5800</v>
      </c>
      <c r="BY16" s="56">
        <v>500</v>
      </c>
      <c r="BZ16" s="56">
        <f>AU16/(BY16/100)</f>
        <v>100</v>
      </c>
      <c r="CA16" s="50">
        <f>BY16/(AF16/100)</f>
        <v>6.2539086929330834</v>
      </c>
      <c r="CB16" s="51">
        <f>AU16/(AF16/100)</f>
        <v>6.2539086929330834</v>
      </c>
      <c r="CC16" s="52">
        <f>BX16*BY16</f>
        <v>2900000</v>
      </c>
      <c r="CD16" s="52">
        <f>BX16*AU16</f>
        <v>2900000</v>
      </c>
      <c r="CE16" s="53">
        <v>1510034.56</v>
      </c>
      <c r="CF16" s="53">
        <v>2856799.42</v>
      </c>
      <c r="CG16" s="53">
        <f>CD16-CE16</f>
        <v>1389965.44</v>
      </c>
      <c r="CH16" s="52">
        <v>43200.58</v>
      </c>
      <c r="CI16" s="53">
        <f>CC16-CE16</f>
        <v>1389965.44</v>
      </c>
      <c r="CJ16" s="53">
        <v>540</v>
      </c>
      <c r="CK16" s="53">
        <v>288</v>
      </c>
      <c r="CL16" s="54">
        <f t="shared" si="18"/>
        <v>49.987086776859506</v>
      </c>
      <c r="CM16" s="54">
        <f t="shared" si="19"/>
        <v>48.417761100687926</v>
      </c>
      <c r="CN16" s="48">
        <f t="shared" si="20"/>
        <v>4.365228267667292</v>
      </c>
    </row>
    <row r="17" spans="1:92" x14ac:dyDescent="0.25">
      <c r="A17" s="23" t="s">
        <v>230</v>
      </c>
      <c r="B17" s="24">
        <v>2</v>
      </c>
      <c r="C17" s="24">
        <v>3</v>
      </c>
      <c r="D17" s="24">
        <f t="shared" si="0"/>
        <v>1855</v>
      </c>
      <c r="E17" s="24">
        <v>342</v>
      </c>
      <c r="F17" s="24">
        <v>0</v>
      </c>
      <c r="G17" s="24">
        <v>347</v>
      </c>
      <c r="H17" s="24">
        <v>63</v>
      </c>
      <c r="I17" s="24">
        <v>626</v>
      </c>
      <c r="J17" s="24">
        <v>318</v>
      </c>
      <c r="K17" s="24">
        <v>0</v>
      </c>
      <c r="L17" s="24">
        <v>159</v>
      </c>
      <c r="M17" s="24">
        <v>0</v>
      </c>
      <c r="N17" s="24">
        <v>3</v>
      </c>
      <c r="O17" s="24">
        <v>4</v>
      </c>
      <c r="P17" s="24">
        <v>4</v>
      </c>
      <c r="Q17" s="24">
        <v>4</v>
      </c>
      <c r="R17" s="24">
        <f t="shared" si="1"/>
        <v>0</v>
      </c>
      <c r="S17" s="25">
        <v>2218</v>
      </c>
      <c r="T17" s="26">
        <v>352</v>
      </c>
      <c r="U17" s="26">
        <v>361</v>
      </c>
      <c r="V17" s="26">
        <v>371</v>
      </c>
      <c r="W17" s="26">
        <f t="shared" si="2"/>
        <v>9</v>
      </c>
      <c r="X17" s="26">
        <v>376</v>
      </c>
      <c r="Y17" s="25">
        <v>2289</v>
      </c>
      <c r="Z17" s="26">
        <v>455</v>
      </c>
      <c r="AA17" s="26">
        <v>591</v>
      </c>
      <c r="AB17" s="26">
        <v>619</v>
      </c>
      <c r="AC17" s="26">
        <f t="shared" si="3"/>
        <v>28</v>
      </c>
      <c r="AD17" s="27">
        <f t="shared" si="4"/>
        <v>4.7377326565143827</v>
      </c>
      <c r="AE17" s="28">
        <v>371</v>
      </c>
      <c r="AF17" s="29">
        <f>[1]Лист1!B18</f>
        <v>2289</v>
      </c>
      <c r="AG17" s="29"/>
      <c r="AH17" s="29">
        <v>2276</v>
      </c>
      <c r="AI17" s="30">
        <v>1234</v>
      </c>
      <c r="AJ17" s="30">
        <v>1296</v>
      </c>
      <c r="AK17" s="31">
        <f t="shared" si="5"/>
        <v>58.431018935978358</v>
      </c>
      <c r="AL17" s="31">
        <f t="shared" si="6"/>
        <v>56.618610747051115</v>
      </c>
      <c r="AM17" s="32">
        <v>1326</v>
      </c>
      <c r="AN17" s="32">
        <v>1328</v>
      </c>
      <c r="AO17" s="32">
        <v>1328</v>
      </c>
      <c r="AP17" s="32">
        <v>1352</v>
      </c>
      <c r="AQ17" s="32">
        <v>1353</v>
      </c>
      <c r="AR17" s="32">
        <v>1355</v>
      </c>
      <c r="AS17" s="188"/>
      <c r="AT17" s="188"/>
      <c r="AU17" s="188"/>
      <c r="AV17" s="48">
        <v>807</v>
      </c>
      <c r="AW17" s="48">
        <v>811</v>
      </c>
      <c r="AX17" s="48">
        <v>898</v>
      </c>
      <c r="AY17" s="48">
        <v>899</v>
      </c>
      <c r="AZ17" s="48">
        <v>902</v>
      </c>
      <c r="BA17" s="48">
        <v>902</v>
      </c>
      <c r="BB17" s="48">
        <v>923</v>
      </c>
      <c r="BC17" s="48">
        <v>923</v>
      </c>
      <c r="BD17" s="48">
        <v>924</v>
      </c>
      <c r="BE17" s="41">
        <f t="shared" si="7"/>
        <v>0.53910004368719966</v>
      </c>
      <c r="BF17" s="41">
        <f t="shared" si="8"/>
        <v>0.56618610747051112</v>
      </c>
      <c r="BG17" s="41">
        <f t="shared" si="9"/>
        <v>0.57929226736566186</v>
      </c>
      <c r="BH17" s="41">
        <f t="shared" si="10"/>
        <v>0.58016601135867196</v>
      </c>
      <c r="BI17" s="41">
        <f t="shared" si="11"/>
        <v>0.58016601135867196</v>
      </c>
      <c r="BJ17" s="41">
        <f t="shared" si="21"/>
        <v>0.59065093927479251</v>
      </c>
      <c r="BK17" s="41">
        <f t="shared" si="22"/>
        <v>0.5910878112712975</v>
      </c>
      <c r="BL17" s="33">
        <f t="shared" si="23"/>
        <v>0.59534270650263621</v>
      </c>
      <c r="BM17" s="41">
        <f t="shared" si="12"/>
        <v>0.35255570117955437</v>
      </c>
      <c r="BN17" s="41">
        <f t="shared" si="13"/>
        <v>0.35430318916557446</v>
      </c>
      <c r="BO17" s="42"/>
      <c r="BP17" s="42"/>
      <c r="BQ17" s="43"/>
      <c r="BR17" s="41">
        <f t="shared" si="14"/>
        <v>0.39274792485801663</v>
      </c>
      <c r="BS17" s="41">
        <f t="shared" si="15"/>
        <v>0.39405854084753167</v>
      </c>
      <c r="BT17" s="41">
        <f t="shared" si="16"/>
        <v>0.39405854084753167</v>
      </c>
      <c r="BU17" s="41">
        <f t="shared" si="24"/>
        <v>0.40323285277413717</v>
      </c>
      <c r="BV17" s="41">
        <f t="shared" si="25"/>
        <v>0.40323285277413717</v>
      </c>
      <c r="BW17" s="33">
        <f t="shared" si="26"/>
        <v>0.40597539543057998</v>
      </c>
      <c r="BX17" s="48"/>
      <c r="BY17" s="48"/>
      <c r="BZ17" s="56"/>
      <c r="CA17" s="50"/>
      <c r="CB17" s="51"/>
      <c r="CC17" s="52"/>
      <c r="CD17" s="52"/>
      <c r="CE17" s="53"/>
      <c r="CF17" s="53"/>
      <c r="CG17" s="53"/>
      <c r="CH17" s="52"/>
      <c r="CI17" s="53"/>
      <c r="CJ17" s="53"/>
      <c r="CK17" s="53"/>
      <c r="CL17" s="54">
        <f t="shared" si="18"/>
        <v>27.908025247971146</v>
      </c>
      <c r="CM17" s="54">
        <f t="shared" si="19"/>
        <v>27.042376583660985</v>
      </c>
      <c r="CN17" s="48">
        <f t="shared" si="20"/>
        <v>0</v>
      </c>
    </row>
    <row r="18" spans="1:92" x14ac:dyDescent="0.25">
      <c r="A18" s="23" t="s">
        <v>231</v>
      </c>
      <c r="B18" s="24">
        <v>2</v>
      </c>
      <c r="C18" s="24">
        <v>4</v>
      </c>
      <c r="D18" s="24">
        <f t="shared" si="0"/>
        <v>2331</v>
      </c>
      <c r="E18" s="24">
        <v>88</v>
      </c>
      <c r="F18" s="24">
        <v>0</v>
      </c>
      <c r="G18" s="24">
        <v>80</v>
      </c>
      <c r="H18" s="24">
        <v>98</v>
      </c>
      <c r="I18" s="24">
        <v>1075</v>
      </c>
      <c r="J18" s="24">
        <v>841</v>
      </c>
      <c r="K18" s="24">
        <v>0</v>
      </c>
      <c r="L18" s="24">
        <v>149</v>
      </c>
      <c r="M18" s="24">
        <v>0</v>
      </c>
      <c r="N18" s="24">
        <v>4</v>
      </c>
      <c r="O18" s="24">
        <v>4</v>
      </c>
      <c r="P18" s="24">
        <v>4</v>
      </c>
      <c r="Q18" s="24">
        <v>5</v>
      </c>
      <c r="R18" s="24">
        <f t="shared" si="1"/>
        <v>1</v>
      </c>
      <c r="S18" s="25">
        <v>5243</v>
      </c>
      <c r="T18" s="26">
        <v>1472</v>
      </c>
      <c r="U18" s="26">
        <v>1577</v>
      </c>
      <c r="V18" s="26">
        <v>1571</v>
      </c>
      <c r="W18" s="26">
        <f t="shared" si="2"/>
        <v>105</v>
      </c>
      <c r="X18" s="26">
        <v>1617</v>
      </c>
      <c r="Y18" s="25">
        <v>5200</v>
      </c>
      <c r="Z18" s="26">
        <v>1666</v>
      </c>
      <c r="AA18" s="26">
        <v>2118</v>
      </c>
      <c r="AB18" s="26">
        <v>2133</v>
      </c>
      <c r="AC18" s="26">
        <f t="shared" si="3"/>
        <v>15</v>
      </c>
      <c r="AD18" s="27">
        <f t="shared" si="4"/>
        <v>0.70821529745042489</v>
      </c>
      <c r="AE18" s="28">
        <v>22</v>
      </c>
      <c r="AF18" s="29">
        <v>4969</v>
      </c>
      <c r="AG18" s="29">
        <v>3460</v>
      </c>
      <c r="AH18" s="29">
        <v>5261</v>
      </c>
      <c r="AI18" s="30">
        <v>3375</v>
      </c>
      <c r="AJ18" s="30">
        <v>3531</v>
      </c>
      <c r="AK18" s="31">
        <f t="shared" si="5"/>
        <v>67.34693877551021</v>
      </c>
      <c r="AL18" s="31">
        <f t="shared" si="6"/>
        <v>67.90384615384616</v>
      </c>
      <c r="AM18" s="32">
        <v>3761</v>
      </c>
      <c r="AN18" s="32">
        <v>3799</v>
      </c>
      <c r="AO18" s="32">
        <v>3819</v>
      </c>
      <c r="AP18" s="32">
        <v>3825</v>
      </c>
      <c r="AQ18" s="32">
        <v>3830</v>
      </c>
      <c r="AR18" s="32">
        <v>3830</v>
      </c>
      <c r="AS18" s="188"/>
      <c r="AT18" s="188"/>
      <c r="AU18" s="188"/>
      <c r="AV18" s="48">
        <v>2561</v>
      </c>
      <c r="AW18" s="48">
        <v>2605</v>
      </c>
      <c r="AX18" s="48">
        <v>2715</v>
      </c>
      <c r="AY18" s="48">
        <v>2752</v>
      </c>
      <c r="AZ18" s="48">
        <v>2755</v>
      </c>
      <c r="BA18" s="48">
        <v>2781</v>
      </c>
      <c r="BB18" s="48">
        <v>2838</v>
      </c>
      <c r="BC18" s="48">
        <v>2837</v>
      </c>
      <c r="BD18" s="48">
        <v>2845</v>
      </c>
      <c r="BE18" s="41">
        <f t="shared" si="7"/>
        <v>0.67921110887502512</v>
      </c>
      <c r="BF18" s="41">
        <f t="shared" si="8"/>
        <v>0.71060575568524853</v>
      </c>
      <c r="BG18" s="41">
        <f t="shared" si="9"/>
        <v>0.75689273495673171</v>
      </c>
      <c r="BH18" s="41">
        <f t="shared" si="10"/>
        <v>0.76454014892332456</v>
      </c>
      <c r="BI18" s="41">
        <f t="shared" si="11"/>
        <v>0.76856510364258401</v>
      </c>
      <c r="BJ18" s="41">
        <f t="shared" si="21"/>
        <v>0.76977259005836185</v>
      </c>
      <c r="BK18" s="41">
        <f t="shared" si="22"/>
        <v>0.77077882873817671</v>
      </c>
      <c r="BL18" s="33">
        <f t="shared" si="23"/>
        <v>0.72799847937654438</v>
      </c>
      <c r="BM18" s="41">
        <f t="shared" si="12"/>
        <v>0.51539545180116719</v>
      </c>
      <c r="BN18" s="41">
        <f t="shared" si="13"/>
        <v>0.52425035218353788</v>
      </c>
      <c r="BO18" s="42"/>
      <c r="BP18" s="42"/>
      <c r="BQ18" s="43"/>
      <c r="BR18" s="41">
        <f t="shared" si="14"/>
        <v>0.55383376937009454</v>
      </c>
      <c r="BS18" s="41">
        <f t="shared" si="15"/>
        <v>0.55443751257798346</v>
      </c>
      <c r="BT18" s="41">
        <f t="shared" si="16"/>
        <v>0.55966995371302075</v>
      </c>
      <c r="BU18" s="41">
        <f t="shared" si="24"/>
        <v>0.57114107466291009</v>
      </c>
      <c r="BV18" s="41">
        <f t="shared" si="25"/>
        <v>0.57093982692694711</v>
      </c>
      <c r="BW18" s="33">
        <f t="shared" si="26"/>
        <v>0.54077171640372557</v>
      </c>
      <c r="BX18" s="48"/>
      <c r="BY18" s="48"/>
      <c r="BZ18" s="56"/>
      <c r="CA18" s="50"/>
      <c r="CB18" s="51"/>
      <c r="CC18" s="52"/>
      <c r="CD18" s="52"/>
      <c r="CE18" s="53"/>
      <c r="CF18" s="53"/>
      <c r="CG18" s="53"/>
      <c r="CH18" s="52"/>
      <c r="CI18" s="53"/>
      <c r="CJ18" s="53"/>
      <c r="CK18" s="53"/>
      <c r="CL18" s="54">
        <f t="shared" si="18"/>
        <v>40.682815182147628</v>
      </c>
      <c r="CM18" s="54">
        <f t="shared" si="19"/>
        <v>41.019230769230766</v>
      </c>
      <c r="CN18" s="48">
        <f t="shared" si="20"/>
        <v>0</v>
      </c>
    </row>
    <row r="19" spans="1:92" ht="30" x14ac:dyDescent="0.25">
      <c r="A19" s="23" t="s">
        <v>232</v>
      </c>
      <c r="B19" s="24">
        <v>3</v>
      </c>
      <c r="C19" s="24">
        <v>31</v>
      </c>
      <c r="D19" s="24">
        <f t="shared" si="0"/>
        <v>2408</v>
      </c>
      <c r="E19" s="24">
        <v>397</v>
      </c>
      <c r="F19" s="24">
        <v>0</v>
      </c>
      <c r="G19" s="24">
        <v>32</v>
      </c>
      <c r="H19" s="24">
        <v>86</v>
      </c>
      <c r="I19" s="24">
        <v>506</v>
      </c>
      <c r="J19" s="24">
        <v>1034</v>
      </c>
      <c r="K19" s="24">
        <v>0</v>
      </c>
      <c r="L19" s="24">
        <v>353</v>
      </c>
      <c r="M19" s="24">
        <v>0</v>
      </c>
      <c r="N19" s="24">
        <v>33</v>
      </c>
      <c r="O19" s="24">
        <v>33</v>
      </c>
      <c r="P19" s="24">
        <v>32</v>
      </c>
      <c r="Q19" s="24">
        <v>32</v>
      </c>
      <c r="R19" s="24">
        <f t="shared" si="1"/>
        <v>0</v>
      </c>
      <c r="S19" s="25">
        <v>9003</v>
      </c>
      <c r="T19" s="26">
        <v>796</v>
      </c>
      <c r="U19" s="26">
        <v>909</v>
      </c>
      <c r="V19" s="26">
        <v>923</v>
      </c>
      <c r="W19" s="26">
        <f t="shared" si="2"/>
        <v>113</v>
      </c>
      <c r="X19" s="26">
        <v>2997</v>
      </c>
      <c r="Y19" s="25">
        <v>9263</v>
      </c>
      <c r="Z19" s="26">
        <v>4052</v>
      </c>
      <c r="AA19" s="26">
        <v>4776</v>
      </c>
      <c r="AB19" s="26">
        <v>4867</v>
      </c>
      <c r="AC19" s="26">
        <f t="shared" si="3"/>
        <v>91</v>
      </c>
      <c r="AD19" s="27">
        <f t="shared" si="4"/>
        <v>1.9053601340033501</v>
      </c>
      <c r="AE19" s="28">
        <v>6</v>
      </c>
      <c r="AF19" s="29">
        <f>[1]Лист1!B20</f>
        <v>9023</v>
      </c>
      <c r="AG19" s="77">
        <v>6768</v>
      </c>
      <c r="AH19" s="29">
        <v>9370</v>
      </c>
      <c r="AI19" s="30">
        <v>6753</v>
      </c>
      <c r="AJ19" s="30">
        <v>6888</v>
      </c>
      <c r="AK19" s="31">
        <f t="shared" si="5"/>
        <v>76.507830723092297</v>
      </c>
      <c r="AL19" s="31">
        <f t="shared" si="6"/>
        <v>74.360358415200267</v>
      </c>
      <c r="AM19" s="32">
        <v>6421</v>
      </c>
      <c r="AN19" s="32">
        <v>6479</v>
      </c>
      <c r="AO19" s="32">
        <v>6522</v>
      </c>
      <c r="AP19" s="32">
        <v>6567</v>
      </c>
      <c r="AQ19" s="32">
        <v>7051</v>
      </c>
      <c r="AR19" s="32">
        <v>7079</v>
      </c>
      <c r="AS19" s="188"/>
      <c r="AT19" s="188"/>
      <c r="AU19" s="188">
        <v>463</v>
      </c>
      <c r="AV19" s="48">
        <v>2261</v>
      </c>
      <c r="AW19" s="48">
        <v>2315</v>
      </c>
      <c r="AX19" s="48">
        <v>2472</v>
      </c>
      <c r="AY19" s="48">
        <v>2659</v>
      </c>
      <c r="AZ19" s="48">
        <v>2841</v>
      </c>
      <c r="BA19" s="48">
        <v>2921</v>
      </c>
      <c r="BB19" s="48">
        <v>3099</v>
      </c>
      <c r="BC19" s="48">
        <v>3118</v>
      </c>
      <c r="BD19" s="48">
        <v>3166</v>
      </c>
      <c r="BE19" s="41">
        <f t="shared" si="7"/>
        <v>0.74842070264878646</v>
      </c>
      <c r="BF19" s="41">
        <f t="shared" si="8"/>
        <v>0.76338246702870438</v>
      </c>
      <c r="BG19" s="41">
        <f t="shared" si="9"/>
        <v>0.76293915549152169</v>
      </c>
      <c r="BH19" s="41">
        <f t="shared" si="10"/>
        <v>0.76936717278067157</v>
      </c>
      <c r="BI19" s="41">
        <f t="shared" si="11"/>
        <v>0.7741327718053862</v>
      </c>
      <c r="BJ19" s="41">
        <f t="shared" si="21"/>
        <v>0.77912002659869228</v>
      </c>
      <c r="BK19" s="41">
        <f t="shared" si="22"/>
        <v>0.78144741216890168</v>
      </c>
      <c r="BL19" s="33">
        <f t="shared" si="23"/>
        <v>0.75549626467449305</v>
      </c>
      <c r="BM19" s="41">
        <f t="shared" si="12"/>
        <v>0.25058184639255238</v>
      </c>
      <c r="BN19" s="41">
        <f t="shared" si="13"/>
        <v>0.25656655214451957</v>
      </c>
      <c r="BO19" s="42">
        <v>21</v>
      </c>
      <c r="BP19" s="42">
        <v>21</v>
      </c>
      <c r="BQ19" s="43">
        <v>46.67</v>
      </c>
      <c r="BR19" s="41">
        <f t="shared" si="14"/>
        <v>0.29469134434223648</v>
      </c>
      <c r="BS19" s="41">
        <f t="shared" si="15"/>
        <v>0.31486201928405189</v>
      </c>
      <c r="BT19" s="41">
        <f t="shared" si="16"/>
        <v>0.323728250027707</v>
      </c>
      <c r="BU19" s="41">
        <f t="shared" si="24"/>
        <v>0.3434556134323396</v>
      </c>
      <c r="BV19" s="41">
        <f t="shared" si="25"/>
        <v>0.34556134323395765</v>
      </c>
      <c r="BW19" s="33">
        <f t="shared" si="26"/>
        <v>0.33788687299893277</v>
      </c>
      <c r="BX19" s="48">
        <v>2700</v>
      </c>
      <c r="BY19" s="48">
        <v>500</v>
      </c>
      <c r="BZ19" s="56">
        <f>AU19/(BY19/100)</f>
        <v>92.6</v>
      </c>
      <c r="CA19" s="50">
        <f>BY19/(AF19/100)</f>
        <v>5.5413942147844395</v>
      </c>
      <c r="CB19" s="51">
        <f>AU19/(AF19/100)</f>
        <v>5.1313310428903911</v>
      </c>
      <c r="CC19" s="52">
        <f>BX19*BY19</f>
        <v>1350000</v>
      </c>
      <c r="CD19" s="52">
        <f>BX19*AU19</f>
        <v>1250100</v>
      </c>
      <c r="CE19" s="53">
        <v>1147782.26</v>
      </c>
      <c r="CF19" s="53">
        <v>1257559.1499999999</v>
      </c>
      <c r="CG19" s="53">
        <f>CD19-CE19</f>
        <v>102317.73999999999</v>
      </c>
      <c r="CH19" s="52">
        <v>92440.85</v>
      </c>
      <c r="CI19" s="53">
        <f>CC19-CE19</f>
        <v>202217.74</v>
      </c>
      <c r="CJ19" s="53">
        <v>516</v>
      </c>
      <c r="CK19" s="53">
        <v>436</v>
      </c>
      <c r="CL19" s="54">
        <f t="shared" si="18"/>
        <v>54.059757858491615</v>
      </c>
      <c r="CM19" s="54">
        <f t="shared" si="19"/>
        <v>52.542372881355938</v>
      </c>
      <c r="CN19" s="48">
        <f t="shared" si="20"/>
        <v>0</v>
      </c>
    </row>
    <row r="20" spans="1:92" x14ac:dyDescent="0.25">
      <c r="A20" s="23" t="s">
        <v>233</v>
      </c>
      <c r="B20" s="24" t="s">
        <v>234</v>
      </c>
      <c r="C20" s="24">
        <v>11</v>
      </c>
      <c r="D20" s="24">
        <f t="shared" si="0"/>
        <v>515</v>
      </c>
      <c r="E20" s="24">
        <v>0</v>
      </c>
      <c r="F20" s="24">
        <v>0</v>
      </c>
      <c r="G20" s="24">
        <v>0</v>
      </c>
      <c r="H20" s="24">
        <v>0</v>
      </c>
      <c r="I20" s="24">
        <v>515</v>
      </c>
      <c r="J20" s="24">
        <v>0</v>
      </c>
      <c r="K20" s="24">
        <v>0</v>
      </c>
      <c r="L20" s="24">
        <v>0</v>
      </c>
      <c r="M20" s="24">
        <v>0</v>
      </c>
      <c r="N20" s="24">
        <v>14</v>
      </c>
      <c r="O20" s="24">
        <v>14</v>
      </c>
      <c r="P20" s="24">
        <v>15</v>
      </c>
      <c r="Q20" s="24">
        <v>15</v>
      </c>
      <c r="R20" s="24">
        <f t="shared" si="1"/>
        <v>0</v>
      </c>
      <c r="S20" s="25">
        <v>4862</v>
      </c>
      <c r="T20" s="26">
        <v>47</v>
      </c>
      <c r="U20" s="26">
        <v>48</v>
      </c>
      <c r="V20" s="26">
        <v>49</v>
      </c>
      <c r="W20" s="26">
        <f t="shared" si="2"/>
        <v>1</v>
      </c>
      <c r="X20" s="26">
        <v>991</v>
      </c>
      <c r="Y20" s="25">
        <v>4920</v>
      </c>
      <c r="Z20" s="26">
        <v>1760</v>
      </c>
      <c r="AA20" s="26">
        <v>3061</v>
      </c>
      <c r="AB20" s="26">
        <v>3422</v>
      </c>
      <c r="AC20" s="26">
        <f t="shared" si="3"/>
        <v>361</v>
      </c>
      <c r="AD20" s="27">
        <f t="shared" si="4"/>
        <v>11.793531525645214</v>
      </c>
      <c r="AE20" s="28">
        <v>1999</v>
      </c>
      <c r="AF20" s="29">
        <f>[1]Лист1!B21</f>
        <v>4920</v>
      </c>
      <c r="AG20" s="29">
        <v>3675</v>
      </c>
      <c r="AH20" s="29">
        <v>5011</v>
      </c>
      <c r="AI20" s="30">
        <v>3809</v>
      </c>
      <c r="AJ20" s="30">
        <v>3838</v>
      </c>
      <c r="AK20" s="31">
        <f t="shared" si="5"/>
        <v>78.938708350473064</v>
      </c>
      <c r="AL20" s="31">
        <f t="shared" si="6"/>
        <v>78.008130081300806</v>
      </c>
      <c r="AM20" s="32">
        <v>3837</v>
      </c>
      <c r="AN20" s="32">
        <v>3841</v>
      </c>
      <c r="AO20" s="32">
        <v>3843</v>
      </c>
      <c r="AP20" s="32">
        <v>3842</v>
      </c>
      <c r="AQ20" s="32">
        <v>3842</v>
      </c>
      <c r="AR20" s="32">
        <v>3838</v>
      </c>
      <c r="AS20" s="188"/>
      <c r="AT20" s="188"/>
      <c r="AU20" s="188"/>
      <c r="AV20" s="48">
        <v>875</v>
      </c>
      <c r="AW20" s="48">
        <v>914</v>
      </c>
      <c r="AX20" s="48">
        <v>904</v>
      </c>
      <c r="AY20" s="48">
        <v>957</v>
      </c>
      <c r="AZ20" s="48">
        <v>1014</v>
      </c>
      <c r="BA20" s="48">
        <v>1041</v>
      </c>
      <c r="BB20" s="48">
        <v>1060</v>
      </c>
      <c r="BC20" s="48">
        <v>1076</v>
      </c>
      <c r="BD20" s="48">
        <v>1137</v>
      </c>
      <c r="BE20" s="41">
        <f t="shared" si="7"/>
        <v>0.77418699186991868</v>
      </c>
      <c r="BF20" s="41">
        <f t="shared" si="8"/>
        <v>0.78008130081300808</v>
      </c>
      <c r="BG20" s="41">
        <f t="shared" si="9"/>
        <v>0.77987804878048783</v>
      </c>
      <c r="BH20" s="41">
        <f t="shared" si="10"/>
        <v>0.78069105691056906</v>
      </c>
      <c r="BI20" s="41">
        <f t="shared" si="11"/>
        <v>0.78109756097560978</v>
      </c>
      <c r="BJ20" s="41">
        <f t="shared" si="21"/>
        <v>0.78089430894308942</v>
      </c>
      <c r="BK20" s="41">
        <f t="shared" si="22"/>
        <v>0.78089430894308942</v>
      </c>
      <c r="BL20" s="33">
        <f t="shared" si="23"/>
        <v>0.76591498702853722</v>
      </c>
      <c r="BM20" s="41">
        <f t="shared" si="12"/>
        <v>0.17784552845528456</v>
      </c>
      <c r="BN20" s="41">
        <f t="shared" si="13"/>
        <v>0.18577235772357722</v>
      </c>
      <c r="BO20" s="42"/>
      <c r="BP20" s="42"/>
      <c r="BQ20" s="43"/>
      <c r="BR20" s="41">
        <f t="shared" si="14"/>
        <v>0.19451219512195123</v>
      </c>
      <c r="BS20" s="41">
        <f t="shared" si="15"/>
        <v>0.20609756097560974</v>
      </c>
      <c r="BT20" s="41">
        <f t="shared" si="16"/>
        <v>0.21158536585365853</v>
      </c>
      <c r="BU20" s="41">
        <f t="shared" si="24"/>
        <v>0.21544715447154472</v>
      </c>
      <c r="BV20" s="41">
        <f t="shared" si="25"/>
        <v>0.21869918699186991</v>
      </c>
      <c r="BW20" s="33">
        <f t="shared" si="26"/>
        <v>0.22690081819996008</v>
      </c>
      <c r="BX20" s="48"/>
      <c r="BY20" s="48"/>
      <c r="BZ20" s="56"/>
      <c r="CA20" s="50"/>
      <c r="CB20" s="51"/>
      <c r="CC20" s="52"/>
      <c r="CD20" s="52"/>
      <c r="CE20" s="53"/>
      <c r="CF20" s="53"/>
      <c r="CG20" s="53"/>
      <c r="CH20" s="52"/>
      <c r="CI20" s="53"/>
      <c r="CJ20" s="53"/>
      <c r="CK20" s="53"/>
      <c r="CL20" s="54">
        <f t="shared" si="18"/>
        <v>70.382558617852737</v>
      </c>
      <c r="CM20" s="54">
        <f t="shared" si="19"/>
        <v>69.552845528455279</v>
      </c>
      <c r="CN20" s="48">
        <f t="shared" si="20"/>
        <v>0</v>
      </c>
    </row>
    <row r="21" spans="1:92" x14ac:dyDescent="0.25">
      <c r="A21" s="23" t="s">
        <v>235</v>
      </c>
      <c r="B21" s="24">
        <v>2</v>
      </c>
      <c r="C21" s="24">
        <v>3</v>
      </c>
      <c r="D21" s="24">
        <f t="shared" si="0"/>
        <v>1523</v>
      </c>
      <c r="E21" s="24">
        <v>187</v>
      </c>
      <c r="F21" s="24">
        <v>0</v>
      </c>
      <c r="G21" s="24">
        <v>60</v>
      </c>
      <c r="H21" s="24">
        <v>140</v>
      </c>
      <c r="I21" s="24">
        <v>579</v>
      </c>
      <c r="J21" s="24">
        <v>421</v>
      </c>
      <c r="K21" s="24">
        <v>0</v>
      </c>
      <c r="L21" s="24">
        <v>136</v>
      </c>
      <c r="M21" s="24">
        <v>0</v>
      </c>
      <c r="N21" s="24">
        <v>4</v>
      </c>
      <c r="O21" s="24">
        <v>4</v>
      </c>
      <c r="P21" s="24">
        <v>5</v>
      </c>
      <c r="Q21" s="24">
        <v>5</v>
      </c>
      <c r="R21" s="24">
        <f t="shared" si="1"/>
        <v>0</v>
      </c>
      <c r="S21" s="25">
        <v>1745</v>
      </c>
      <c r="T21" s="26">
        <v>1055</v>
      </c>
      <c r="U21" s="26">
        <v>1054</v>
      </c>
      <c r="V21" s="26">
        <v>1054</v>
      </c>
      <c r="W21" s="26">
        <f t="shared" si="2"/>
        <v>-1</v>
      </c>
      <c r="X21" s="26">
        <v>1054</v>
      </c>
      <c r="Y21" s="25">
        <v>1779</v>
      </c>
      <c r="Z21" s="26">
        <v>1057</v>
      </c>
      <c r="AA21" s="26">
        <v>1312</v>
      </c>
      <c r="AB21" s="26">
        <v>1317</v>
      </c>
      <c r="AC21" s="26">
        <f t="shared" si="3"/>
        <v>5</v>
      </c>
      <c r="AD21" s="27">
        <f t="shared" si="4"/>
        <v>0.38109756097560976</v>
      </c>
      <c r="AE21" s="28">
        <v>71</v>
      </c>
      <c r="AF21" s="29">
        <f>[1]Лист1!B22</f>
        <v>1660</v>
      </c>
      <c r="AG21" s="78">
        <v>1245</v>
      </c>
      <c r="AH21" s="29">
        <v>1798</v>
      </c>
      <c r="AI21" s="30">
        <v>980</v>
      </c>
      <c r="AJ21" s="30">
        <v>1001</v>
      </c>
      <c r="AK21" s="31">
        <f t="shared" si="5"/>
        <v>57.363896848137536</v>
      </c>
      <c r="AL21" s="31">
        <f t="shared" si="6"/>
        <v>56.26756604834177</v>
      </c>
      <c r="AM21" s="32">
        <v>1114</v>
      </c>
      <c r="AN21" s="32">
        <v>1234</v>
      </c>
      <c r="AO21" s="32">
        <v>1287</v>
      </c>
      <c r="AP21" s="32">
        <v>1287</v>
      </c>
      <c r="AQ21" s="32">
        <v>1322</v>
      </c>
      <c r="AR21" s="32">
        <v>1322</v>
      </c>
      <c r="AS21" s="188">
        <v>29</v>
      </c>
      <c r="AT21" s="188">
        <v>35</v>
      </c>
      <c r="AU21" s="188">
        <v>35</v>
      </c>
      <c r="AV21" s="48">
        <v>906</v>
      </c>
      <c r="AW21" s="48">
        <v>946</v>
      </c>
      <c r="AX21" s="48">
        <v>1119</v>
      </c>
      <c r="AY21" s="48">
        <v>1153</v>
      </c>
      <c r="AZ21" s="48">
        <v>1368</v>
      </c>
      <c r="BA21" s="48">
        <v>1389</v>
      </c>
      <c r="BB21" s="48">
        <v>1407</v>
      </c>
      <c r="BC21" s="48">
        <v>1407</v>
      </c>
      <c r="BD21" s="48">
        <v>1407</v>
      </c>
      <c r="BE21" s="41">
        <f t="shared" si="7"/>
        <v>0.60783132530120487</v>
      </c>
      <c r="BF21" s="41">
        <f t="shared" si="8"/>
        <v>0.62409638554216873</v>
      </c>
      <c r="BG21" s="41">
        <f t="shared" si="9"/>
        <v>0.69216867469879517</v>
      </c>
      <c r="BH21" s="41">
        <f t="shared" si="10"/>
        <v>0.76445783132530121</v>
      </c>
      <c r="BI21" s="41">
        <f t="shared" si="11"/>
        <v>0.79638554216867474</v>
      </c>
      <c r="BJ21" s="41">
        <f t="shared" si="21"/>
        <v>0.79638554216867474</v>
      </c>
      <c r="BK21" s="41">
        <f t="shared" si="22"/>
        <v>0.79638554216867474</v>
      </c>
      <c r="BL21" s="33">
        <f t="shared" si="23"/>
        <v>0.73526140155728592</v>
      </c>
      <c r="BM21" s="41">
        <f t="shared" si="12"/>
        <v>0.54578313253012045</v>
      </c>
      <c r="BN21" s="41">
        <f t="shared" si="13"/>
        <v>0.5698795180722892</v>
      </c>
      <c r="BO21" s="42">
        <v>3</v>
      </c>
      <c r="BP21" s="42">
        <v>3</v>
      </c>
      <c r="BQ21" s="43">
        <v>93.33</v>
      </c>
      <c r="BR21" s="41">
        <f t="shared" si="14"/>
        <v>0.694578313253012</v>
      </c>
      <c r="BS21" s="41">
        <f t="shared" si="15"/>
        <v>0.82409638554216869</v>
      </c>
      <c r="BT21" s="41">
        <f t="shared" si="16"/>
        <v>0.83674698795180724</v>
      </c>
      <c r="BU21" s="41">
        <f t="shared" si="24"/>
        <v>0.84759036144578315</v>
      </c>
      <c r="BV21" s="41">
        <f t="shared" si="25"/>
        <v>0.84759036144578315</v>
      </c>
      <c r="BW21" s="33">
        <f t="shared" si="26"/>
        <v>0.78253615127919907</v>
      </c>
      <c r="BX21" s="48">
        <v>6400</v>
      </c>
      <c r="BY21" s="48">
        <v>35</v>
      </c>
      <c r="BZ21" s="56">
        <f>AU21/(BY21/100)</f>
        <v>100</v>
      </c>
      <c r="CA21" s="50">
        <f>BY21/(AF21/100)</f>
        <v>2.1084337349397591</v>
      </c>
      <c r="CB21" s="51">
        <f>AU21/(AF21/100)</f>
        <v>2.1084337349397591</v>
      </c>
      <c r="CC21" s="52">
        <f>BX21*BY21</f>
        <v>224000</v>
      </c>
      <c r="CD21" s="52">
        <f>BX21*AU21</f>
        <v>224000</v>
      </c>
      <c r="CE21" s="53">
        <v>203188.68</v>
      </c>
      <c r="CF21" s="53">
        <v>219804.37</v>
      </c>
      <c r="CG21" s="53">
        <f>CD21-CE21</f>
        <v>20811.320000000007</v>
      </c>
      <c r="CH21" s="52">
        <v>4195.63</v>
      </c>
      <c r="CI21" s="53">
        <f>CC21-CE21</f>
        <v>20811.320000000007</v>
      </c>
      <c r="CJ21" s="53">
        <v>42</v>
      </c>
      <c r="CK21" s="53">
        <v>34</v>
      </c>
      <c r="CL21" s="54">
        <f t="shared" si="18"/>
        <v>75.472779369627517</v>
      </c>
      <c r="CM21" s="54">
        <f t="shared" si="19"/>
        <v>74.03035413153458</v>
      </c>
      <c r="CN21" s="48">
        <f t="shared" si="20"/>
        <v>2.1084337349397591</v>
      </c>
    </row>
    <row r="22" spans="1:92" x14ac:dyDescent="0.25">
      <c r="A22" s="23" t="s">
        <v>236</v>
      </c>
      <c r="B22" s="24">
        <v>1</v>
      </c>
      <c r="C22" s="24">
        <v>12</v>
      </c>
      <c r="D22" s="24">
        <f t="shared" si="0"/>
        <v>497</v>
      </c>
      <c r="E22" s="24">
        <v>0</v>
      </c>
      <c r="F22" s="24">
        <v>0</v>
      </c>
      <c r="G22" s="24">
        <v>0</v>
      </c>
      <c r="H22" s="24">
        <v>0</v>
      </c>
      <c r="I22" s="24">
        <v>497</v>
      </c>
      <c r="J22" s="24">
        <v>0</v>
      </c>
      <c r="K22" s="24">
        <v>0</v>
      </c>
      <c r="L22" s="24">
        <v>0</v>
      </c>
      <c r="M22" s="24">
        <v>0</v>
      </c>
      <c r="N22" s="24">
        <v>13</v>
      </c>
      <c r="O22" s="24">
        <v>13</v>
      </c>
      <c r="P22" s="24">
        <v>13</v>
      </c>
      <c r="Q22" s="24">
        <v>13</v>
      </c>
      <c r="R22" s="24">
        <f t="shared" si="1"/>
        <v>0</v>
      </c>
      <c r="S22" s="25">
        <v>4474</v>
      </c>
      <c r="T22" s="26">
        <v>521</v>
      </c>
      <c r="U22" s="26">
        <v>572</v>
      </c>
      <c r="V22" s="26">
        <v>720</v>
      </c>
      <c r="W22" s="26">
        <f t="shared" si="2"/>
        <v>51</v>
      </c>
      <c r="X22" s="26">
        <v>754</v>
      </c>
      <c r="Y22" s="25">
        <v>4545</v>
      </c>
      <c r="Z22" s="26">
        <v>863</v>
      </c>
      <c r="AA22" s="26">
        <v>1652</v>
      </c>
      <c r="AB22" s="26">
        <v>2559</v>
      </c>
      <c r="AC22" s="26">
        <f t="shared" si="3"/>
        <v>907</v>
      </c>
      <c r="AD22" s="27">
        <f t="shared" si="4"/>
        <v>54.903147699757874</v>
      </c>
      <c r="AE22" s="28">
        <v>454</v>
      </c>
      <c r="AF22" s="29">
        <f>[1]Лист1!B23</f>
        <v>4545</v>
      </c>
      <c r="AG22" s="29">
        <v>3258</v>
      </c>
      <c r="AH22" s="29">
        <v>4672</v>
      </c>
      <c r="AI22" s="30">
        <v>3252</v>
      </c>
      <c r="AJ22" s="30">
        <v>3306</v>
      </c>
      <c r="AK22" s="31">
        <f t="shared" si="5"/>
        <v>73.893607510058104</v>
      </c>
      <c r="AL22" s="31">
        <f t="shared" si="6"/>
        <v>72.73927392739273</v>
      </c>
      <c r="AM22" s="32">
        <v>3359</v>
      </c>
      <c r="AN22" s="32">
        <v>3364</v>
      </c>
      <c r="AO22" s="32">
        <v>3388</v>
      </c>
      <c r="AP22" s="32">
        <v>3420</v>
      </c>
      <c r="AQ22" s="32">
        <v>3423</v>
      </c>
      <c r="AR22" s="32">
        <v>3424</v>
      </c>
      <c r="AS22" s="188"/>
      <c r="AT22" s="188"/>
      <c r="AU22" s="188"/>
      <c r="AV22" s="48">
        <v>856</v>
      </c>
      <c r="AW22" s="48">
        <v>863</v>
      </c>
      <c r="AX22" s="48">
        <v>941</v>
      </c>
      <c r="AY22" s="48">
        <v>948</v>
      </c>
      <c r="AZ22" s="48">
        <v>968</v>
      </c>
      <c r="BA22" s="48">
        <v>1010</v>
      </c>
      <c r="BB22" s="48">
        <v>1039</v>
      </c>
      <c r="BC22" s="48">
        <v>1044</v>
      </c>
      <c r="BD22" s="48">
        <v>1060</v>
      </c>
      <c r="BE22" s="41">
        <f t="shared" si="7"/>
        <v>0.71551155115511555</v>
      </c>
      <c r="BF22" s="41">
        <f t="shared" si="8"/>
        <v>0.72739273927392745</v>
      </c>
      <c r="BG22" s="41">
        <f t="shared" si="9"/>
        <v>0.73905390539053906</v>
      </c>
      <c r="BH22" s="41">
        <f t="shared" si="10"/>
        <v>0.74015401540154013</v>
      </c>
      <c r="BI22" s="41">
        <f t="shared" si="11"/>
        <v>0.74543454345434546</v>
      </c>
      <c r="BJ22" s="41">
        <f t="shared" si="21"/>
        <v>0.75247524752475248</v>
      </c>
      <c r="BK22" s="41">
        <f t="shared" si="22"/>
        <v>0.7531353135313531</v>
      </c>
      <c r="BL22" s="33">
        <f t="shared" si="23"/>
        <v>0.73287671232876717</v>
      </c>
      <c r="BM22" s="41">
        <f t="shared" si="12"/>
        <v>0.18833883388338835</v>
      </c>
      <c r="BN22" s="41">
        <f t="shared" si="13"/>
        <v>0.18987898789878987</v>
      </c>
      <c r="BO22" s="42"/>
      <c r="BP22" s="42"/>
      <c r="BQ22" s="43"/>
      <c r="BR22" s="41">
        <f t="shared" si="14"/>
        <v>0.20858085808580859</v>
      </c>
      <c r="BS22" s="41">
        <f t="shared" si="15"/>
        <v>0.21298129812981298</v>
      </c>
      <c r="BT22" s="41">
        <f t="shared" si="16"/>
        <v>0.22222222222222221</v>
      </c>
      <c r="BU22" s="41">
        <f t="shared" si="24"/>
        <v>0.22860286028602861</v>
      </c>
      <c r="BV22" s="41">
        <f t="shared" si="25"/>
        <v>0.22970297029702971</v>
      </c>
      <c r="BW22" s="33">
        <f t="shared" si="26"/>
        <v>0.22688356164383561</v>
      </c>
      <c r="BX22" s="48"/>
      <c r="BY22" s="48"/>
      <c r="BZ22" s="56"/>
      <c r="CA22" s="50"/>
      <c r="CB22" s="51"/>
      <c r="CC22" s="52"/>
      <c r="CD22" s="52"/>
      <c r="CE22" s="53"/>
      <c r="CF22" s="53"/>
      <c r="CG22" s="53"/>
      <c r="CH22" s="52"/>
      <c r="CI22" s="53"/>
      <c r="CJ22" s="53"/>
      <c r="CK22" s="53"/>
      <c r="CL22" s="54">
        <f t="shared" si="18"/>
        <v>57.197139025480553</v>
      </c>
      <c r="CM22" s="54">
        <f t="shared" si="19"/>
        <v>56.303630363036298</v>
      </c>
      <c r="CN22" s="48">
        <f t="shared" si="20"/>
        <v>0</v>
      </c>
    </row>
    <row r="23" spans="1:92" x14ac:dyDescent="0.25">
      <c r="A23" s="23" t="s">
        <v>237</v>
      </c>
      <c r="B23" s="24">
        <v>2</v>
      </c>
      <c r="C23" s="24">
        <v>30</v>
      </c>
      <c r="D23" s="24">
        <f t="shared" si="0"/>
        <v>2425</v>
      </c>
      <c r="E23" s="24">
        <v>0</v>
      </c>
      <c r="F23" s="24">
        <v>36</v>
      </c>
      <c r="G23" s="24">
        <v>24</v>
      </c>
      <c r="H23" s="24">
        <v>205</v>
      </c>
      <c r="I23" s="24">
        <v>1196</v>
      </c>
      <c r="J23" s="24">
        <v>450</v>
      </c>
      <c r="K23" s="24">
        <v>0</v>
      </c>
      <c r="L23" s="24">
        <v>514</v>
      </c>
      <c r="M23" s="24">
        <v>0</v>
      </c>
      <c r="N23" s="24">
        <v>33</v>
      </c>
      <c r="O23" s="24">
        <v>33</v>
      </c>
      <c r="P23" s="24">
        <v>34</v>
      </c>
      <c r="Q23" s="24">
        <v>35</v>
      </c>
      <c r="R23" s="24">
        <f t="shared" si="1"/>
        <v>1</v>
      </c>
      <c r="S23" s="25">
        <v>7310</v>
      </c>
      <c r="T23" s="26">
        <v>102</v>
      </c>
      <c r="U23" s="26">
        <v>106</v>
      </c>
      <c r="V23" s="26">
        <v>1386</v>
      </c>
      <c r="W23" s="26">
        <f t="shared" si="2"/>
        <v>4</v>
      </c>
      <c r="X23" s="26">
        <v>1889</v>
      </c>
      <c r="Y23" s="25">
        <v>7534</v>
      </c>
      <c r="Z23" s="26">
        <v>2629</v>
      </c>
      <c r="AA23" s="26">
        <v>2956</v>
      </c>
      <c r="AB23" s="26">
        <v>3318</v>
      </c>
      <c r="AC23" s="26">
        <f t="shared" si="3"/>
        <v>362</v>
      </c>
      <c r="AD23" s="27">
        <f t="shared" si="4"/>
        <v>12.246278755074426</v>
      </c>
      <c r="AE23" s="28">
        <v>3</v>
      </c>
      <c r="AF23" s="29">
        <f>[1]Лист1!B24</f>
        <v>7534</v>
      </c>
      <c r="AG23" s="29">
        <v>3557</v>
      </c>
      <c r="AH23" s="29">
        <v>7743</v>
      </c>
      <c r="AI23" s="30">
        <v>3195</v>
      </c>
      <c r="AJ23" s="30">
        <v>3309</v>
      </c>
      <c r="AK23" s="31">
        <f t="shared" si="5"/>
        <v>45.266757865937073</v>
      </c>
      <c r="AL23" s="31">
        <f t="shared" si="6"/>
        <v>43.920891956464025</v>
      </c>
      <c r="AM23" s="32">
        <v>3378</v>
      </c>
      <c r="AN23" s="32">
        <v>3411</v>
      </c>
      <c r="AO23" s="32">
        <v>4099</v>
      </c>
      <c r="AP23" s="32">
        <v>4498</v>
      </c>
      <c r="AQ23" s="32">
        <v>4606</v>
      </c>
      <c r="AR23" s="32">
        <v>4774</v>
      </c>
      <c r="AS23" s="188"/>
      <c r="AT23" s="188"/>
      <c r="AU23" s="188"/>
      <c r="AV23" s="48">
        <v>578</v>
      </c>
      <c r="AW23" s="48">
        <v>655</v>
      </c>
      <c r="AX23" s="48">
        <v>730</v>
      </c>
      <c r="AY23" s="48">
        <v>1001</v>
      </c>
      <c r="AZ23" s="48">
        <v>1140</v>
      </c>
      <c r="BA23" s="48">
        <v>1667</v>
      </c>
      <c r="BB23" s="48">
        <v>1849</v>
      </c>
      <c r="BC23" s="48">
        <v>1863</v>
      </c>
      <c r="BD23" s="48">
        <v>1917</v>
      </c>
      <c r="BE23" s="41">
        <f t="shared" si="7"/>
        <v>0.4240775152641359</v>
      </c>
      <c r="BF23" s="41">
        <f t="shared" si="8"/>
        <v>0.43920891956464031</v>
      </c>
      <c r="BG23" s="41">
        <f t="shared" si="9"/>
        <v>0.44836740111494561</v>
      </c>
      <c r="BH23" s="41">
        <f t="shared" si="10"/>
        <v>0.45274754446509158</v>
      </c>
      <c r="BI23" s="41">
        <f t="shared" si="11"/>
        <v>0.54406689673480224</v>
      </c>
      <c r="BJ23" s="41">
        <f t="shared" si="21"/>
        <v>0.59702681178656758</v>
      </c>
      <c r="BK23" s="41">
        <f t="shared" si="22"/>
        <v>0.61136182638704539</v>
      </c>
      <c r="BL23" s="33">
        <f t="shared" si="23"/>
        <v>0.61655689009427872</v>
      </c>
      <c r="BM23" s="41">
        <f t="shared" si="12"/>
        <v>7.6718874435890635E-2</v>
      </c>
      <c r="BN23" s="41">
        <f t="shared" si="13"/>
        <v>8.6939208919564637E-2</v>
      </c>
      <c r="BO23" s="42"/>
      <c r="BP23" s="42"/>
      <c r="BQ23" s="43"/>
      <c r="BR23" s="41">
        <f t="shared" si="14"/>
        <v>0.13286434828776214</v>
      </c>
      <c r="BS23" s="41">
        <f t="shared" si="15"/>
        <v>0.15131404300504381</v>
      </c>
      <c r="BT23" s="41">
        <f t="shared" si="16"/>
        <v>0.2212636049907088</v>
      </c>
      <c r="BU23" s="41">
        <f t="shared" si="24"/>
        <v>0.24542075922484735</v>
      </c>
      <c r="BV23" s="41">
        <f t="shared" si="25"/>
        <v>0.24727900185824264</v>
      </c>
      <c r="BW23" s="33">
        <f t="shared" si="26"/>
        <v>0.24757845796203021</v>
      </c>
      <c r="BX23" s="48"/>
      <c r="BY23" s="48"/>
      <c r="BZ23" s="56"/>
      <c r="CA23" s="50"/>
      <c r="CB23" s="51"/>
      <c r="CC23" s="52"/>
      <c r="CD23" s="52"/>
      <c r="CE23" s="53"/>
      <c r="CF23" s="53"/>
      <c r="CG23" s="53"/>
      <c r="CH23" s="52"/>
      <c r="CI23" s="53"/>
      <c r="CJ23" s="53"/>
      <c r="CK23" s="53"/>
      <c r="CL23" s="54">
        <f t="shared" si="18"/>
        <v>45.389876880984957</v>
      </c>
      <c r="CM23" s="54">
        <f t="shared" si="19"/>
        <v>44.040350411468012</v>
      </c>
      <c r="CN23" s="48">
        <f t="shared" si="20"/>
        <v>0</v>
      </c>
    </row>
    <row r="24" spans="1:92" ht="30" x14ac:dyDescent="0.25">
      <c r="A24" s="23" t="s">
        <v>238</v>
      </c>
      <c r="B24" s="24">
        <v>6</v>
      </c>
      <c r="C24" s="24">
        <v>8</v>
      </c>
      <c r="D24" s="24">
        <f t="shared" si="0"/>
        <v>10339</v>
      </c>
      <c r="E24" s="24">
        <v>153</v>
      </c>
      <c r="F24" s="24">
        <v>0</v>
      </c>
      <c r="G24" s="24">
        <v>1321</v>
      </c>
      <c r="H24" s="24">
        <v>138</v>
      </c>
      <c r="I24" s="24">
        <v>5718</v>
      </c>
      <c r="J24" s="24">
        <v>1651</v>
      </c>
      <c r="K24" s="24">
        <v>0</v>
      </c>
      <c r="L24" s="24">
        <v>508</v>
      </c>
      <c r="M24" s="24">
        <v>850</v>
      </c>
      <c r="N24" s="24">
        <v>8</v>
      </c>
      <c r="O24" s="24">
        <v>17</v>
      </c>
      <c r="P24" s="24">
        <v>19</v>
      </c>
      <c r="Q24" s="24">
        <v>19</v>
      </c>
      <c r="R24" s="24">
        <f t="shared" si="1"/>
        <v>0</v>
      </c>
      <c r="S24" s="25">
        <v>20734</v>
      </c>
      <c r="T24" s="26">
        <v>3385</v>
      </c>
      <c r="U24" s="26">
        <v>3526</v>
      </c>
      <c r="V24" s="26">
        <v>3600</v>
      </c>
      <c r="W24" s="26">
        <f t="shared" si="2"/>
        <v>141</v>
      </c>
      <c r="X24" s="26">
        <v>3732</v>
      </c>
      <c r="Y24" s="25">
        <v>22487</v>
      </c>
      <c r="Z24" s="26">
        <v>3981</v>
      </c>
      <c r="AA24" s="26">
        <v>4633</v>
      </c>
      <c r="AB24" s="26">
        <v>4812</v>
      </c>
      <c r="AC24" s="26">
        <f t="shared" si="3"/>
        <v>179</v>
      </c>
      <c r="AD24" s="27">
        <f t="shared" si="4"/>
        <v>3.8635873084394561</v>
      </c>
      <c r="AE24" s="28">
        <v>679</v>
      </c>
      <c r="AF24" s="29">
        <f>[1]Лист1!B25</f>
        <v>20734</v>
      </c>
      <c r="AG24" s="29"/>
      <c r="AH24" s="29">
        <v>24388</v>
      </c>
      <c r="AI24" s="30">
        <v>9194</v>
      </c>
      <c r="AJ24" s="30">
        <v>10685</v>
      </c>
      <c r="AK24" s="31">
        <f t="shared" si="5"/>
        <v>51.533712742355547</v>
      </c>
      <c r="AL24" s="31">
        <f t="shared" si="6"/>
        <v>47.516342775826033</v>
      </c>
      <c r="AM24" s="32">
        <v>13381</v>
      </c>
      <c r="AN24" s="32">
        <v>15698</v>
      </c>
      <c r="AO24" s="32">
        <v>16389</v>
      </c>
      <c r="AP24" s="32">
        <v>16499</v>
      </c>
      <c r="AQ24" s="32">
        <v>16741</v>
      </c>
      <c r="AR24" s="32">
        <v>16823</v>
      </c>
      <c r="AS24" s="188"/>
      <c r="AT24" s="188">
        <v>13</v>
      </c>
      <c r="AU24" s="188">
        <v>160</v>
      </c>
      <c r="AV24" s="48">
        <v>5166</v>
      </c>
      <c r="AW24" s="48">
        <v>5466</v>
      </c>
      <c r="AX24" s="48">
        <v>6728</v>
      </c>
      <c r="AY24" s="48">
        <v>7142</v>
      </c>
      <c r="AZ24" s="48">
        <v>7207</v>
      </c>
      <c r="BA24" s="48">
        <v>7262</v>
      </c>
      <c r="BB24" s="48">
        <v>7373</v>
      </c>
      <c r="BC24" s="48">
        <v>7371</v>
      </c>
      <c r="BD24" s="48">
        <v>7383</v>
      </c>
      <c r="BE24" s="41">
        <f t="shared" si="7"/>
        <v>0.44342625639046979</v>
      </c>
      <c r="BF24" s="41">
        <f t="shared" si="8"/>
        <v>0.51596411690942412</v>
      </c>
      <c r="BG24" s="41">
        <f t="shared" si="9"/>
        <v>0.65308189447284648</v>
      </c>
      <c r="BH24" s="41">
        <f t="shared" si="10"/>
        <v>0.76483071283881543</v>
      </c>
      <c r="BI24" s="41">
        <f t="shared" si="11"/>
        <v>0.79815761551075526</v>
      </c>
      <c r="BJ24" s="41">
        <f t="shared" si="21"/>
        <v>0.8034629111604128</v>
      </c>
      <c r="BK24" s="41">
        <f t="shared" si="22"/>
        <v>0.80741776791743036</v>
      </c>
      <c r="BL24" s="33">
        <f t="shared" si="23"/>
        <v>0.68980646219452191</v>
      </c>
      <c r="BM24" s="41">
        <f t="shared" si="12"/>
        <v>0.24915597569209993</v>
      </c>
      <c r="BN24" s="41">
        <f t="shared" si="13"/>
        <v>0.26362496382752965</v>
      </c>
      <c r="BO24" s="42">
        <v>29</v>
      </c>
      <c r="BP24" s="42">
        <v>28</v>
      </c>
      <c r="BQ24" s="43">
        <v>40</v>
      </c>
      <c r="BR24" s="41">
        <f t="shared" si="14"/>
        <v>0.34445837754413039</v>
      </c>
      <c r="BS24" s="41">
        <f t="shared" si="15"/>
        <v>0.34759332497347351</v>
      </c>
      <c r="BT24" s="41">
        <f t="shared" si="16"/>
        <v>0.35024597279830233</v>
      </c>
      <c r="BU24" s="41">
        <f t="shared" si="24"/>
        <v>0.35559949840841132</v>
      </c>
      <c r="BV24" s="41">
        <f t="shared" si="25"/>
        <v>0.35550303848750842</v>
      </c>
      <c r="BW24" s="33">
        <f t="shared" si="26"/>
        <v>0.30273085123831395</v>
      </c>
      <c r="BX24" s="48">
        <v>5500</v>
      </c>
      <c r="BY24" s="48">
        <v>622</v>
      </c>
      <c r="BZ24" s="56">
        <f>AU24/(BY24/100)</f>
        <v>25.723472668810292</v>
      </c>
      <c r="CA24" s="50">
        <f t="shared" ref="CA24:CA30" si="27">BY24/(AF24/100)</f>
        <v>2.9999035400790972</v>
      </c>
      <c r="CB24" s="51">
        <f>AU24/(AF24/100)</f>
        <v>0.77167936722291885</v>
      </c>
      <c r="CC24" s="52">
        <f>BX24*BY24</f>
        <v>3421000</v>
      </c>
      <c r="CD24" s="52">
        <f>BX24*AU24</f>
        <v>880000</v>
      </c>
      <c r="CE24" s="53">
        <v>132897.29999999999</v>
      </c>
      <c r="CF24" s="53">
        <v>3363659.16</v>
      </c>
      <c r="CG24" s="53">
        <f t="shared" ref="CG24:CG30" si="28">CD24-CE24</f>
        <v>747102.7</v>
      </c>
      <c r="CH24" s="52">
        <v>57340.84</v>
      </c>
      <c r="CI24" s="53">
        <f>CC24-CE24</f>
        <v>3288102.7</v>
      </c>
      <c r="CJ24" s="53">
        <v>622</v>
      </c>
      <c r="CK24" s="53">
        <v>60</v>
      </c>
      <c r="CL24" s="54">
        <f t="shared" si="18"/>
        <v>23.208256969229286</v>
      </c>
      <c r="CM24" s="54">
        <f t="shared" si="19"/>
        <v>21.399030550985014</v>
      </c>
      <c r="CN24" s="48">
        <f t="shared" si="20"/>
        <v>6.269894858686216E-2</v>
      </c>
    </row>
    <row r="25" spans="1:92" x14ac:dyDescent="0.25">
      <c r="A25" s="23" t="s">
        <v>320</v>
      </c>
      <c r="B25" s="24">
        <v>2</v>
      </c>
      <c r="C25" s="24">
        <v>7</v>
      </c>
      <c r="D25" s="24">
        <f t="shared" si="0"/>
        <v>3268</v>
      </c>
      <c r="E25" s="24">
        <v>164</v>
      </c>
      <c r="F25" s="24">
        <v>107</v>
      </c>
      <c r="G25" s="24">
        <v>75</v>
      </c>
      <c r="H25" s="24">
        <v>33</v>
      </c>
      <c r="I25" s="24">
        <v>1030</v>
      </c>
      <c r="J25" s="24">
        <v>448</v>
      </c>
      <c r="K25" s="24">
        <v>0</v>
      </c>
      <c r="L25" s="24">
        <v>381</v>
      </c>
      <c r="M25" s="24">
        <v>1030</v>
      </c>
      <c r="N25" s="24">
        <v>7</v>
      </c>
      <c r="O25" s="24">
        <v>7</v>
      </c>
      <c r="P25" s="24">
        <v>8</v>
      </c>
      <c r="Q25" s="24">
        <v>8</v>
      </c>
      <c r="R25" s="24">
        <f t="shared" si="1"/>
        <v>0</v>
      </c>
      <c r="S25" s="79">
        <v>6031</v>
      </c>
      <c r="T25" s="26">
        <v>1408</v>
      </c>
      <c r="U25" s="26">
        <v>1553</v>
      </c>
      <c r="V25" s="26">
        <v>1581</v>
      </c>
      <c r="W25" s="26">
        <f t="shared" si="2"/>
        <v>145</v>
      </c>
      <c r="X25" s="26">
        <v>1605</v>
      </c>
      <c r="Y25" s="79">
        <v>6178</v>
      </c>
      <c r="Z25" s="26">
        <v>1846</v>
      </c>
      <c r="AA25" s="26">
        <v>2215</v>
      </c>
      <c r="AB25" s="26">
        <v>2243</v>
      </c>
      <c r="AC25" s="26">
        <f t="shared" si="3"/>
        <v>28</v>
      </c>
      <c r="AD25" s="27">
        <f t="shared" si="4"/>
        <v>1.2641083521444696</v>
      </c>
      <c r="AE25" s="28">
        <v>464</v>
      </c>
      <c r="AF25" s="29">
        <v>6031</v>
      </c>
      <c r="AG25" s="29"/>
      <c r="AH25" s="29">
        <v>6380</v>
      </c>
      <c r="AI25" s="30">
        <v>2564</v>
      </c>
      <c r="AJ25" s="30">
        <v>3315</v>
      </c>
      <c r="AK25" s="31">
        <f t="shared" si="5"/>
        <v>54.966008953739014</v>
      </c>
      <c r="AL25" s="31">
        <f t="shared" si="6"/>
        <v>53.658141793460665</v>
      </c>
      <c r="AM25" s="32">
        <v>3502</v>
      </c>
      <c r="AN25" s="32">
        <v>3610</v>
      </c>
      <c r="AO25" s="32">
        <v>3750</v>
      </c>
      <c r="AP25" s="32">
        <v>3897</v>
      </c>
      <c r="AQ25" s="32">
        <v>3925</v>
      </c>
      <c r="AR25" s="32">
        <v>4031</v>
      </c>
      <c r="AS25" s="188"/>
      <c r="AT25" s="188"/>
      <c r="AU25" s="188"/>
      <c r="AV25" s="48">
        <v>1709</v>
      </c>
      <c r="AW25" s="48">
        <v>1843</v>
      </c>
      <c r="AX25" s="48">
        <v>2088</v>
      </c>
      <c r="AY25" s="48">
        <v>2086</v>
      </c>
      <c r="AZ25" s="48">
        <v>2066</v>
      </c>
      <c r="BA25" s="48">
        <v>2075</v>
      </c>
      <c r="BB25" s="48">
        <v>2112</v>
      </c>
      <c r="BC25" s="48">
        <v>2117</v>
      </c>
      <c r="BD25" s="48">
        <v>2112</v>
      </c>
      <c r="BE25" s="41">
        <f t="shared" si="7"/>
        <v>0.42513679323495274</v>
      </c>
      <c r="BF25" s="41">
        <f t="shared" si="8"/>
        <v>0.54966008953739021</v>
      </c>
      <c r="BG25" s="41">
        <f t="shared" si="9"/>
        <v>0.58066655612667883</v>
      </c>
      <c r="BH25" s="41">
        <f t="shared" si="10"/>
        <v>0.59857403415685628</v>
      </c>
      <c r="BI25" s="41">
        <f t="shared" si="11"/>
        <v>0.62178743160338257</v>
      </c>
      <c r="BJ25" s="41">
        <f t="shared" si="21"/>
        <v>0.64616149892223507</v>
      </c>
      <c r="BK25" s="41">
        <f t="shared" si="22"/>
        <v>0.65080417841154037</v>
      </c>
      <c r="BL25" s="33">
        <f t="shared" si="23"/>
        <v>0.63181818181818183</v>
      </c>
      <c r="BM25" s="41">
        <f t="shared" si="12"/>
        <v>0.28336925882938152</v>
      </c>
      <c r="BN25" s="41">
        <f t="shared" si="13"/>
        <v>0.30558779638534239</v>
      </c>
      <c r="BO25" s="70">
        <v>42</v>
      </c>
      <c r="BP25" s="70">
        <v>40</v>
      </c>
      <c r="BQ25" s="71">
        <v>26.67</v>
      </c>
      <c r="BR25" s="41">
        <f t="shared" si="14"/>
        <v>0.34587962195324157</v>
      </c>
      <c r="BS25" s="41">
        <f t="shared" si="15"/>
        <v>0.34256342231802356</v>
      </c>
      <c r="BT25" s="41">
        <f t="shared" si="16"/>
        <v>0.34405571215387165</v>
      </c>
      <c r="BU25" s="41">
        <f t="shared" si="24"/>
        <v>0.35019068147902505</v>
      </c>
      <c r="BV25" s="41">
        <f t="shared" si="25"/>
        <v>0.35101973138782955</v>
      </c>
      <c r="BW25" s="33">
        <f t="shared" si="26"/>
        <v>0.33103448275862069</v>
      </c>
      <c r="BX25" s="48">
        <v>3500</v>
      </c>
      <c r="BY25" s="73">
        <v>1508</v>
      </c>
      <c r="BZ25" s="56"/>
      <c r="CA25" s="50">
        <f t="shared" si="27"/>
        <v>25.00414524954402</v>
      </c>
      <c r="CB25" s="51"/>
      <c r="CC25" s="52"/>
      <c r="CD25" s="52"/>
      <c r="CE25" s="53"/>
      <c r="CF25" s="53">
        <v>5129035.1500000004</v>
      </c>
      <c r="CG25" s="53">
        <f t="shared" si="28"/>
        <v>0</v>
      </c>
      <c r="CH25" s="52"/>
      <c r="CI25" s="53"/>
      <c r="CJ25" s="53"/>
      <c r="CK25" s="53"/>
      <c r="CL25" s="54">
        <f t="shared" si="18"/>
        <v>37.191178908970322</v>
      </c>
      <c r="CM25" s="54">
        <f t="shared" si="19"/>
        <v>36.306247976691488</v>
      </c>
      <c r="CN25" s="48">
        <f t="shared" si="20"/>
        <v>0</v>
      </c>
    </row>
    <row r="26" spans="1:92" x14ac:dyDescent="0.25">
      <c r="A26" s="23" t="s">
        <v>240</v>
      </c>
      <c r="B26" s="24">
        <v>2</v>
      </c>
      <c r="C26" s="24">
        <v>10</v>
      </c>
      <c r="D26" s="24">
        <f t="shared" si="0"/>
        <v>1118</v>
      </c>
      <c r="E26" s="24">
        <v>30</v>
      </c>
      <c r="F26" s="24">
        <v>0</v>
      </c>
      <c r="G26" s="24">
        <v>295</v>
      </c>
      <c r="H26" s="24">
        <v>0</v>
      </c>
      <c r="I26" s="24">
        <v>275</v>
      </c>
      <c r="J26" s="24">
        <v>270</v>
      </c>
      <c r="K26" s="24">
        <v>0</v>
      </c>
      <c r="L26" s="24">
        <v>222</v>
      </c>
      <c r="M26" s="24">
        <v>26</v>
      </c>
      <c r="N26" s="24">
        <v>10</v>
      </c>
      <c r="O26" s="24">
        <v>11</v>
      </c>
      <c r="P26" s="24">
        <v>11</v>
      </c>
      <c r="Q26" s="24">
        <v>11</v>
      </c>
      <c r="R26" s="24">
        <f t="shared" si="1"/>
        <v>0</v>
      </c>
      <c r="S26" s="80">
        <v>2752</v>
      </c>
      <c r="T26" s="24">
        <v>377</v>
      </c>
      <c r="U26" s="24">
        <v>382</v>
      </c>
      <c r="V26" s="24">
        <v>384</v>
      </c>
      <c r="W26" s="26">
        <f t="shared" si="2"/>
        <v>5</v>
      </c>
      <c r="X26" s="26">
        <v>387</v>
      </c>
      <c r="Y26" s="80">
        <v>3054</v>
      </c>
      <c r="Z26" s="26">
        <v>485</v>
      </c>
      <c r="AA26" s="26">
        <v>856</v>
      </c>
      <c r="AB26" s="26">
        <v>945</v>
      </c>
      <c r="AC26" s="26">
        <f t="shared" si="3"/>
        <v>89</v>
      </c>
      <c r="AD26" s="27">
        <f t="shared" si="4"/>
        <v>10.397196261682243</v>
      </c>
      <c r="AE26" s="28">
        <v>20</v>
      </c>
      <c r="AF26" s="29">
        <v>3054</v>
      </c>
      <c r="AG26" s="73">
        <v>2291</v>
      </c>
      <c r="AH26" s="29">
        <v>3243</v>
      </c>
      <c r="AI26" s="30">
        <v>1511</v>
      </c>
      <c r="AJ26" s="30">
        <v>1405</v>
      </c>
      <c r="AK26" s="31">
        <f t="shared" si="5"/>
        <v>51.053779069767444</v>
      </c>
      <c r="AL26" s="31">
        <f t="shared" si="6"/>
        <v>46.005239030779308</v>
      </c>
      <c r="AM26" s="32">
        <v>1305</v>
      </c>
      <c r="AN26" s="32">
        <v>1346</v>
      </c>
      <c r="AO26" s="32">
        <v>1370</v>
      </c>
      <c r="AP26" s="32">
        <v>1522</v>
      </c>
      <c r="AQ26" s="32">
        <v>2026</v>
      </c>
      <c r="AR26" s="32">
        <v>2141</v>
      </c>
      <c r="AS26" s="188">
        <v>52</v>
      </c>
      <c r="AT26" s="188">
        <v>186</v>
      </c>
      <c r="AU26" s="188">
        <v>466</v>
      </c>
      <c r="AV26" s="48">
        <v>1260</v>
      </c>
      <c r="AW26" s="48">
        <v>1297</v>
      </c>
      <c r="AX26" s="48">
        <v>1463</v>
      </c>
      <c r="AY26" s="48">
        <v>1557</v>
      </c>
      <c r="AZ26" s="48">
        <v>1615</v>
      </c>
      <c r="BA26" s="48">
        <v>1621</v>
      </c>
      <c r="BB26" s="48">
        <v>1643</v>
      </c>
      <c r="BC26" s="48">
        <v>1645</v>
      </c>
      <c r="BD26" s="48">
        <v>1645</v>
      </c>
      <c r="BE26" s="41">
        <f t="shared" si="7"/>
        <v>0.51178781925343808</v>
      </c>
      <c r="BF26" s="41">
        <f t="shared" si="8"/>
        <v>0.52095612311722328</v>
      </c>
      <c r="BG26" s="41">
        <f t="shared" si="9"/>
        <v>0.57989521938441391</v>
      </c>
      <c r="BH26" s="41">
        <f t="shared" si="10"/>
        <v>0.59332023575638504</v>
      </c>
      <c r="BI26" s="41">
        <f t="shared" si="11"/>
        <v>0.6011787819253438</v>
      </c>
      <c r="BJ26" s="41">
        <f t="shared" si="21"/>
        <v>0.65094957432874923</v>
      </c>
      <c r="BK26" s="41">
        <f t="shared" si="22"/>
        <v>0.66339227242960053</v>
      </c>
      <c r="BL26" s="33">
        <f t="shared" si="23"/>
        <v>0.6601911810052421</v>
      </c>
      <c r="BM26" s="41">
        <f t="shared" si="12"/>
        <v>0.412573673870334</v>
      </c>
      <c r="BN26" s="41">
        <f t="shared" si="13"/>
        <v>0.42468893254747869</v>
      </c>
      <c r="BO26" s="70">
        <v>10</v>
      </c>
      <c r="BP26" s="70">
        <v>10</v>
      </c>
      <c r="BQ26" s="71">
        <v>73.33</v>
      </c>
      <c r="BR26" s="41">
        <f t="shared" si="14"/>
        <v>0.50982318271119842</v>
      </c>
      <c r="BS26" s="41">
        <f t="shared" si="15"/>
        <v>0.52881466928618204</v>
      </c>
      <c r="BT26" s="41">
        <f t="shared" si="16"/>
        <v>0.5307793058284217</v>
      </c>
      <c r="BU26" s="41">
        <f t="shared" si="24"/>
        <v>0.53798297314996724</v>
      </c>
      <c r="BV26" s="41">
        <f t="shared" si="25"/>
        <v>0.53863785199738046</v>
      </c>
      <c r="BW26" s="33">
        <f t="shared" si="26"/>
        <v>0.50724637681159424</v>
      </c>
      <c r="BX26" s="48">
        <v>6000</v>
      </c>
      <c r="BY26" s="73">
        <v>466</v>
      </c>
      <c r="BZ26" s="56">
        <f>AU26/(BY26/100)</f>
        <v>100</v>
      </c>
      <c r="CA26" s="50">
        <f t="shared" si="27"/>
        <v>15.258677144728226</v>
      </c>
      <c r="CB26" s="51">
        <f>AU26/(AF26/100)</f>
        <v>15.258677144728226</v>
      </c>
      <c r="CC26" s="52">
        <f>BX26*BY26</f>
        <v>2796000</v>
      </c>
      <c r="CD26" s="52">
        <f>BX26*AU26</f>
        <v>2796000</v>
      </c>
      <c r="CE26" s="53">
        <v>2695831.18</v>
      </c>
      <c r="CF26" s="53">
        <v>2696227.84</v>
      </c>
      <c r="CG26" s="53">
        <f t="shared" si="28"/>
        <v>100168.81999999983</v>
      </c>
      <c r="CH26" s="52">
        <v>99772.160000000003</v>
      </c>
      <c r="CI26" s="53">
        <f>CC26-CE26</f>
        <v>100168.81999999983</v>
      </c>
      <c r="CJ26" s="53">
        <v>466</v>
      </c>
      <c r="CK26" s="53">
        <v>466</v>
      </c>
      <c r="CL26" s="54">
        <f t="shared" si="18"/>
        <v>34.338662790697676</v>
      </c>
      <c r="CM26" s="54">
        <f t="shared" si="19"/>
        <v>30.943025540275048</v>
      </c>
      <c r="CN26" s="48">
        <f t="shared" si="20"/>
        <v>6.0903732809430258</v>
      </c>
    </row>
    <row r="27" spans="1:92" x14ac:dyDescent="0.25">
      <c r="A27" s="23" t="s">
        <v>241</v>
      </c>
      <c r="B27" s="24">
        <v>2</v>
      </c>
      <c r="C27" s="24">
        <v>5</v>
      </c>
      <c r="D27" s="24">
        <f t="shared" si="0"/>
        <v>905</v>
      </c>
      <c r="E27" s="24">
        <v>54</v>
      </c>
      <c r="F27" s="24">
        <v>31</v>
      </c>
      <c r="G27" s="24">
        <v>126</v>
      </c>
      <c r="H27" s="24">
        <v>20</v>
      </c>
      <c r="I27" s="24">
        <v>408</v>
      </c>
      <c r="J27" s="24">
        <v>204</v>
      </c>
      <c r="K27" s="24">
        <v>0</v>
      </c>
      <c r="L27" s="24">
        <v>62</v>
      </c>
      <c r="M27" s="24">
        <v>0</v>
      </c>
      <c r="N27" s="24">
        <v>7</v>
      </c>
      <c r="O27" s="24">
        <v>7</v>
      </c>
      <c r="P27" s="24">
        <v>7</v>
      </c>
      <c r="Q27" s="24">
        <v>7</v>
      </c>
      <c r="R27" s="24">
        <f t="shared" si="1"/>
        <v>0</v>
      </c>
      <c r="S27" s="25">
        <v>1535</v>
      </c>
      <c r="T27" s="26">
        <v>672</v>
      </c>
      <c r="U27" s="26">
        <v>685</v>
      </c>
      <c r="V27" s="26">
        <v>699</v>
      </c>
      <c r="W27" s="26">
        <f t="shared" si="2"/>
        <v>13</v>
      </c>
      <c r="X27" s="26">
        <v>739</v>
      </c>
      <c r="Y27" s="25">
        <v>1548</v>
      </c>
      <c r="Z27" s="26">
        <v>781</v>
      </c>
      <c r="AA27" s="26">
        <v>794</v>
      </c>
      <c r="AB27" s="26">
        <v>824</v>
      </c>
      <c r="AC27" s="26">
        <f t="shared" si="3"/>
        <v>30</v>
      </c>
      <c r="AD27" s="27">
        <f t="shared" si="4"/>
        <v>3.7783375314861458</v>
      </c>
      <c r="AE27" s="28">
        <v>592</v>
      </c>
      <c r="AF27" s="29">
        <f>[1]Лист1!B27</f>
        <v>1476</v>
      </c>
      <c r="AG27" s="73">
        <v>1107</v>
      </c>
      <c r="AH27" s="29">
        <v>1560</v>
      </c>
      <c r="AI27" s="30">
        <v>648</v>
      </c>
      <c r="AJ27" s="30">
        <v>639</v>
      </c>
      <c r="AK27" s="31">
        <f t="shared" si="5"/>
        <v>41.628664495114009</v>
      </c>
      <c r="AL27" s="31">
        <f t="shared" si="6"/>
        <v>41.279069767441861</v>
      </c>
      <c r="AM27" s="32">
        <v>645</v>
      </c>
      <c r="AN27" s="32">
        <v>642</v>
      </c>
      <c r="AO27" s="32">
        <v>656</v>
      </c>
      <c r="AP27" s="32">
        <v>672</v>
      </c>
      <c r="AQ27" s="32">
        <v>1129</v>
      </c>
      <c r="AR27" s="32">
        <v>1154</v>
      </c>
      <c r="AS27" s="188">
        <v>443</v>
      </c>
      <c r="AT27" s="188">
        <v>443</v>
      </c>
      <c r="AU27" s="188">
        <v>443</v>
      </c>
      <c r="AV27" s="48">
        <v>904</v>
      </c>
      <c r="AW27" s="48">
        <v>911</v>
      </c>
      <c r="AX27" s="48">
        <v>923</v>
      </c>
      <c r="AY27" s="48">
        <v>924</v>
      </c>
      <c r="AZ27" s="48">
        <v>980</v>
      </c>
      <c r="BA27" s="48">
        <v>986</v>
      </c>
      <c r="BB27" s="48">
        <v>1035</v>
      </c>
      <c r="BC27" s="48">
        <v>1063</v>
      </c>
      <c r="BD27" s="48">
        <v>1106</v>
      </c>
      <c r="BE27" s="41">
        <f t="shared" si="7"/>
        <v>0.73915989159891604</v>
      </c>
      <c r="BF27" s="41">
        <f t="shared" si="8"/>
        <v>0.73306233062330628</v>
      </c>
      <c r="BG27" s="41">
        <f t="shared" si="9"/>
        <v>0.73712737127371275</v>
      </c>
      <c r="BH27" s="41">
        <f t="shared" si="10"/>
        <v>0.73509485094850946</v>
      </c>
      <c r="BI27" s="41">
        <f t="shared" si="11"/>
        <v>0.74457994579945797</v>
      </c>
      <c r="BJ27" s="41">
        <f t="shared" si="21"/>
        <v>0.75542005420054203</v>
      </c>
      <c r="BK27" s="41">
        <f t="shared" si="22"/>
        <v>0.76490514905149054</v>
      </c>
      <c r="BL27" s="33">
        <f t="shared" si="23"/>
        <v>0.73974358974358978</v>
      </c>
      <c r="BM27" s="41">
        <f t="shared" si="12"/>
        <v>0.61246612466124661</v>
      </c>
      <c r="BN27" s="41">
        <f t="shared" si="13"/>
        <v>0.61720867208672092</v>
      </c>
      <c r="BO27" s="42">
        <v>24</v>
      </c>
      <c r="BP27" s="42">
        <v>24</v>
      </c>
      <c r="BQ27" s="43">
        <v>100</v>
      </c>
      <c r="BR27" s="41">
        <f t="shared" si="14"/>
        <v>0.62601626016260159</v>
      </c>
      <c r="BS27" s="41">
        <f t="shared" si="15"/>
        <v>0.66395663956639561</v>
      </c>
      <c r="BT27" s="41">
        <f t="shared" si="16"/>
        <v>0.66802168021680219</v>
      </c>
      <c r="BU27" s="41">
        <f t="shared" si="24"/>
        <v>0.70121951219512191</v>
      </c>
      <c r="BV27" s="41">
        <f t="shared" si="25"/>
        <v>0.72018970189701892</v>
      </c>
      <c r="BW27" s="33">
        <f t="shared" si="26"/>
        <v>0.70897435897435901</v>
      </c>
      <c r="BX27" s="48">
        <v>6700</v>
      </c>
      <c r="BY27" s="48">
        <v>443</v>
      </c>
      <c r="BZ27" s="56">
        <f>AU27/(BY27/100)</f>
        <v>100</v>
      </c>
      <c r="CA27" s="50">
        <f t="shared" si="27"/>
        <v>30.013550135501355</v>
      </c>
      <c r="CB27" s="51">
        <f>AU27/(AF27/100)</f>
        <v>30.013550135501355</v>
      </c>
      <c r="CC27" s="52">
        <f>BX27*BY27</f>
        <v>2968100</v>
      </c>
      <c r="CD27" s="52">
        <f>BX27*AU27</f>
        <v>2968100</v>
      </c>
      <c r="CE27" s="53">
        <v>1906343.83</v>
      </c>
      <c r="CF27" s="53">
        <v>2720264.33</v>
      </c>
      <c r="CG27" s="53">
        <f t="shared" si="28"/>
        <v>1061756.17</v>
      </c>
      <c r="CH27" s="52">
        <v>247835.67</v>
      </c>
      <c r="CI27" s="53">
        <f>CC27-CE27</f>
        <v>1061756.17</v>
      </c>
      <c r="CJ27" s="53">
        <v>885</v>
      </c>
      <c r="CK27" s="53">
        <v>608</v>
      </c>
      <c r="CL27" s="54">
        <f t="shared" si="18"/>
        <v>53.680781758957657</v>
      </c>
      <c r="CM27" s="54">
        <f t="shared" si="19"/>
        <v>53.229974160206716</v>
      </c>
      <c r="CN27" s="48">
        <f t="shared" si="20"/>
        <v>30.013550135501355</v>
      </c>
    </row>
    <row r="28" spans="1:92" x14ac:dyDescent="0.25">
      <c r="A28" s="23" t="s">
        <v>242</v>
      </c>
      <c r="B28" s="24">
        <v>3</v>
      </c>
      <c r="C28" s="24">
        <v>15</v>
      </c>
      <c r="D28" s="24">
        <f t="shared" si="0"/>
        <v>3111</v>
      </c>
      <c r="E28" s="24">
        <v>122</v>
      </c>
      <c r="F28" s="24">
        <v>0</v>
      </c>
      <c r="G28" s="24">
        <v>56</v>
      </c>
      <c r="H28" s="24">
        <v>41</v>
      </c>
      <c r="I28" s="24">
        <v>646</v>
      </c>
      <c r="J28" s="24">
        <v>370</v>
      </c>
      <c r="K28" s="24">
        <v>0</v>
      </c>
      <c r="L28" s="24">
        <v>1876</v>
      </c>
      <c r="M28" s="24">
        <v>0</v>
      </c>
      <c r="N28" s="24">
        <v>15</v>
      </c>
      <c r="O28" s="24">
        <v>15</v>
      </c>
      <c r="P28" s="24">
        <v>15</v>
      </c>
      <c r="Q28" s="24">
        <v>16</v>
      </c>
      <c r="R28" s="24">
        <f t="shared" si="1"/>
        <v>1</v>
      </c>
      <c r="S28" s="25">
        <v>5781</v>
      </c>
      <c r="T28" s="26">
        <v>63</v>
      </c>
      <c r="U28" s="26">
        <v>76</v>
      </c>
      <c r="V28" s="26">
        <v>498</v>
      </c>
      <c r="W28" s="26">
        <f t="shared" si="2"/>
        <v>13</v>
      </c>
      <c r="X28" s="26">
        <v>1763</v>
      </c>
      <c r="Y28" s="25">
        <v>5840</v>
      </c>
      <c r="Z28" s="26">
        <v>2346</v>
      </c>
      <c r="AA28" s="26">
        <v>2409</v>
      </c>
      <c r="AB28" s="26">
        <v>2436</v>
      </c>
      <c r="AC28" s="26">
        <f t="shared" si="3"/>
        <v>27</v>
      </c>
      <c r="AD28" s="27">
        <f t="shared" si="4"/>
        <v>1.1207970112079702</v>
      </c>
      <c r="AE28" s="28">
        <v>5</v>
      </c>
      <c r="AF28" s="29">
        <f>[1]Лист1!B28</f>
        <v>5840</v>
      </c>
      <c r="AG28" s="56">
        <v>4380</v>
      </c>
      <c r="AH28" s="29">
        <v>5993</v>
      </c>
      <c r="AI28" s="30">
        <v>2625</v>
      </c>
      <c r="AJ28" s="30">
        <v>2049</v>
      </c>
      <c r="AK28" s="31">
        <f t="shared" si="5"/>
        <v>35.443694862480541</v>
      </c>
      <c r="AL28" s="31">
        <f t="shared" si="6"/>
        <v>35.085616438356162</v>
      </c>
      <c r="AM28" s="32">
        <v>2039</v>
      </c>
      <c r="AN28" s="32">
        <v>2039</v>
      </c>
      <c r="AO28" s="32">
        <v>2043</v>
      </c>
      <c r="AP28" s="32">
        <v>2107</v>
      </c>
      <c r="AQ28" s="32">
        <v>2930</v>
      </c>
      <c r="AR28" s="32">
        <v>3078</v>
      </c>
      <c r="AS28" s="188">
        <v>2</v>
      </c>
      <c r="AT28" s="188">
        <v>617</v>
      </c>
      <c r="AU28" s="188">
        <v>685</v>
      </c>
      <c r="AV28" s="48">
        <v>1183</v>
      </c>
      <c r="AW28" s="48">
        <v>1223</v>
      </c>
      <c r="AX28" s="48">
        <v>1433</v>
      </c>
      <c r="AY28" s="48">
        <v>1497</v>
      </c>
      <c r="AZ28" s="48">
        <v>1499</v>
      </c>
      <c r="BA28" s="48">
        <v>1497</v>
      </c>
      <c r="BB28" s="48">
        <v>1558</v>
      </c>
      <c r="BC28" s="48">
        <v>1559</v>
      </c>
      <c r="BD28" s="48">
        <v>1562</v>
      </c>
      <c r="BE28" s="41">
        <f t="shared" si="7"/>
        <v>0.44982876712328768</v>
      </c>
      <c r="BF28" s="41">
        <f t="shared" si="8"/>
        <v>0.45650684931506852</v>
      </c>
      <c r="BG28" s="41">
        <f t="shared" si="9"/>
        <v>0.46643835616438356</v>
      </c>
      <c r="BH28" s="41">
        <f t="shared" si="10"/>
        <v>0.46643835616438356</v>
      </c>
      <c r="BI28" s="41">
        <f t="shared" si="11"/>
        <v>0.4671232876712329</v>
      </c>
      <c r="BJ28" s="41">
        <f t="shared" si="21"/>
        <v>0.4780821917808219</v>
      </c>
      <c r="BK28" s="41">
        <f t="shared" si="22"/>
        <v>0.50171232876712324</v>
      </c>
      <c r="BL28" s="33">
        <f t="shared" si="23"/>
        <v>0.51359919906557649</v>
      </c>
      <c r="BM28" s="41">
        <f t="shared" si="12"/>
        <v>0.20256849315068493</v>
      </c>
      <c r="BN28" s="41">
        <f t="shared" si="13"/>
        <v>0.20941780821917808</v>
      </c>
      <c r="BO28" s="57">
        <v>38</v>
      </c>
      <c r="BP28" s="57">
        <v>36</v>
      </c>
      <c r="BQ28" s="58">
        <v>80</v>
      </c>
      <c r="BR28" s="41">
        <f t="shared" si="14"/>
        <v>0.25633561643835617</v>
      </c>
      <c r="BS28" s="41">
        <f t="shared" si="15"/>
        <v>0.25667808219178084</v>
      </c>
      <c r="BT28" s="41">
        <f t="shared" si="16"/>
        <v>0.25633561643835617</v>
      </c>
      <c r="BU28" s="41">
        <f t="shared" si="24"/>
        <v>0.26678082191780822</v>
      </c>
      <c r="BV28" s="41">
        <f t="shared" si="25"/>
        <v>0.26695205479452055</v>
      </c>
      <c r="BW28" s="33">
        <f t="shared" si="26"/>
        <v>0.26063741031203069</v>
      </c>
      <c r="BX28" s="48">
        <v>5200</v>
      </c>
      <c r="BY28" s="56">
        <v>943</v>
      </c>
      <c r="BZ28" s="56">
        <f>AU28/(BY28/100)</f>
        <v>72.640509013785788</v>
      </c>
      <c r="CA28" s="50">
        <f t="shared" si="27"/>
        <v>16.147260273972602</v>
      </c>
      <c r="CB28" s="51">
        <f>AU28/(AF28/100)</f>
        <v>11.729452054794521</v>
      </c>
      <c r="CC28" s="52">
        <f>BX28*BY28</f>
        <v>4903600</v>
      </c>
      <c r="CD28" s="52">
        <f>BX28*AU28</f>
        <v>3562000</v>
      </c>
      <c r="CE28" s="53">
        <v>2675039.5499999998</v>
      </c>
      <c r="CF28" s="53">
        <v>4253911.3600000003</v>
      </c>
      <c r="CG28" s="53">
        <f t="shared" si="28"/>
        <v>886960.45000000019</v>
      </c>
      <c r="CH28" s="52">
        <v>649688.64</v>
      </c>
      <c r="CI28" s="53">
        <f>CC28-CE28</f>
        <v>2228560.4500000002</v>
      </c>
      <c r="CJ28" s="53">
        <v>943</v>
      </c>
      <c r="CK28" s="53">
        <v>646</v>
      </c>
      <c r="CL28" s="54">
        <f t="shared" si="18"/>
        <v>42.138038401660609</v>
      </c>
      <c r="CM28" s="54">
        <f t="shared" si="19"/>
        <v>41.712328767123289</v>
      </c>
      <c r="CN28" s="48">
        <f t="shared" si="20"/>
        <v>10.565068493150685</v>
      </c>
    </row>
    <row r="29" spans="1:92" x14ac:dyDescent="0.25">
      <c r="A29" s="23" t="s">
        <v>243</v>
      </c>
      <c r="B29" s="24">
        <v>3</v>
      </c>
      <c r="C29" s="24">
        <v>33</v>
      </c>
      <c r="D29" s="24">
        <f t="shared" si="0"/>
        <v>3599</v>
      </c>
      <c r="E29" s="24">
        <v>71</v>
      </c>
      <c r="F29" s="24">
        <v>0</v>
      </c>
      <c r="G29" s="24">
        <v>103</v>
      </c>
      <c r="H29" s="24">
        <v>42</v>
      </c>
      <c r="I29" s="24">
        <v>1090</v>
      </c>
      <c r="J29" s="24">
        <v>1539</v>
      </c>
      <c r="K29" s="24">
        <v>192</v>
      </c>
      <c r="L29" s="24">
        <v>504</v>
      </c>
      <c r="M29" s="24">
        <v>58</v>
      </c>
      <c r="N29" s="24">
        <v>35</v>
      </c>
      <c r="O29" s="24">
        <v>37</v>
      </c>
      <c r="P29" s="24">
        <v>37</v>
      </c>
      <c r="Q29" s="24">
        <v>37</v>
      </c>
      <c r="R29" s="24">
        <f t="shared" si="1"/>
        <v>0</v>
      </c>
      <c r="S29" s="25">
        <v>6864</v>
      </c>
      <c r="T29" s="26">
        <v>997</v>
      </c>
      <c r="U29" s="26">
        <v>1314</v>
      </c>
      <c r="V29" s="26">
        <v>1398</v>
      </c>
      <c r="W29" s="26">
        <f t="shared" si="2"/>
        <v>317</v>
      </c>
      <c r="X29" s="26">
        <v>1451</v>
      </c>
      <c r="Y29" s="25">
        <v>6956</v>
      </c>
      <c r="Z29" s="26">
        <v>2005</v>
      </c>
      <c r="AA29" s="26">
        <v>2305</v>
      </c>
      <c r="AB29" s="26">
        <v>2316</v>
      </c>
      <c r="AC29" s="26">
        <f t="shared" si="3"/>
        <v>11</v>
      </c>
      <c r="AD29" s="27">
        <f t="shared" si="4"/>
        <v>0.47722342733188716</v>
      </c>
      <c r="AE29" s="28">
        <v>262</v>
      </c>
      <c r="AF29" s="29">
        <f>[1]Лист1!B29</f>
        <v>6946</v>
      </c>
      <c r="AG29" s="29"/>
      <c r="AH29" s="29">
        <v>7114</v>
      </c>
      <c r="AI29" s="30">
        <v>4536</v>
      </c>
      <c r="AJ29" s="30">
        <v>4501</v>
      </c>
      <c r="AK29" s="31">
        <f t="shared" si="5"/>
        <v>65.574009324009324</v>
      </c>
      <c r="AL29" s="31">
        <f t="shared" si="6"/>
        <v>64.706728004600336</v>
      </c>
      <c r="AM29" s="32">
        <v>3975</v>
      </c>
      <c r="AN29" s="32">
        <v>4059</v>
      </c>
      <c r="AO29" s="32">
        <v>4093</v>
      </c>
      <c r="AP29" s="32">
        <v>4551</v>
      </c>
      <c r="AQ29" s="32">
        <v>5245</v>
      </c>
      <c r="AR29" s="32">
        <v>5247</v>
      </c>
      <c r="AS29" s="188"/>
      <c r="AT29" s="188">
        <v>99</v>
      </c>
      <c r="AU29" s="188">
        <v>691</v>
      </c>
      <c r="AV29" s="48">
        <v>2096</v>
      </c>
      <c r="AW29" s="48">
        <v>2128</v>
      </c>
      <c r="AX29" s="48">
        <v>2432</v>
      </c>
      <c r="AY29" s="48">
        <v>2619</v>
      </c>
      <c r="AZ29" s="48">
        <v>2695</v>
      </c>
      <c r="BA29" s="48">
        <v>2711</v>
      </c>
      <c r="BB29" s="48">
        <v>2797</v>
      </c>
      <c r="BC29" s="48">
        <v>2798</v>
      </c>
      <c r="BD29" s="48">
        <v>2839</v>
      </c>
      <c r="BE29" s="41">
        <f t="shared" si="7"/>
        <v>0.65303771955082057</v>
      </c>
      <c r="BF29" s="41">
        <f t="shared" si="8"/>
        <v>0.66225165562913912</v>
      </c>
      <c r="BG29" s="41">
        <f t="shared" si="9"/>
        <v>0.671753527209905</v>
      </c>
      <c r="BH29" s="41">
        <f t="shared" si="10"/>
        <v>0.683846818312698</v>
      </c>
      <c r="BI29" s="41">
        <f t="shared" si="11"/>
        <v>0.6887417218543046</v>
      </c>
      <c r="BJ29" s="41">
        <f t="shared" si="21"/>
        <v>0.75467895191477108</v>
      </c>
      <c r="BK29" s="41">
        <f t="shared" si="22"/>
        <v>0.75511085516844223</v>
      </c>
      <c r="BL29" s="33">
        <f t="shared" si="23"/>
        <v>0.73755974135507452</v>
      </c>
      <c r="BM29" s="41">
        <f t="shared" si="12"/>
        <v>0.30175640656492947</v>
      </c>
      <c r="BN29" s="41">
        <f t="shared" si="13"/>
        <v>0.30636337460408869</v>
      </c>
      <c r="BO29" s="42">
        <v>90</v>
      </c>
      <c r="BP29" s="42">
        <v>59</v>
      </c>
      <c r="BQ29" s="43">
        <v>73.33</v>
      </c>
      <c r="BR29" s="41">
        <f t="shared" si="14"/>
        <v>0.37705154045493811</v>
      </c>
      <c r="BS29" s="41">
        <f t="shared" si="15"/>
        <v>0.38799308954794126</v>
      </c>
      <c r="BT29" s="41">
        <f t="shared" si="16"/>
        <v>0.3902965735675209</v>
      </c>
      <c r="BU29" s="41">
        <f t="shared" si="24"/>
        <v>0.40267780017276128</v>
      </c>
      <c r="BV29" s="41">
        <f t="shared" si="25"/>
        <v>0.40282176792398505</v>
      </c>
      <c r="BW29" s="33">
        <f t="shared" si="26"/>
        <v>0.3990722518976666</v>
      </c>
      <c r="BX29" s="48">
        <v>6000</v>
      </c>
      <c r="BY29" s="48">
        <v>695</v>
      </c>
      <c r="BZ29" s="56">
        <f>AU29/(BY29/100)</f>
        <v>99.42446043165468</v>
      </c>
      <c r="CA29" s="50">
        <f t="shared" si="27"/>
        <v>10.00575871004895</v>
      </c>
      <c r="CB29" s="51">
        <f>AU29/(AF29/100)</f>
        <v>9.9481716095594592</v>
      </c>
      <c r="CC29" s="52">
        <f>BX29*BY29</f>
        <v>4170000</v>
      </c>
      <c r="CD29" s="52">
        <f>BX29*AU29</f>
        <v>4146000</v>
      </c>
      <c r="CE29" s="53">
        <v>1132811.22</v>
      </c>
      <c r="CF29" s="53">
        <v>4086173.76</v>
      </c>
      <c r="CG29" s="53">
        <f t="shared" si="28"/>
        <v>3013188.7800000003</v>
      </c>
      <c r="CH29" s="52">
        <v>83826.14</v>
      </c>
      <c r="CI29" s="53">
        <f>CC29-CE29</f>
        <v>3037188.7800000003</v>
      </c>
      <c r="CJ29" s="53">
        <v>1279</v>
      </c>
      <c r="CK29" s="53">
        <v>372</v>
      </c>
      <c r="CL29" s="54">
        <f t="shared" si="18"/>
        <v>33.74125874125874</v>
      </c>
      <c r="CM29" s="54">
        <f t="shared" si="19"/>
        <v>33.294997124784359</v>
      </c>
      <c r="CN29" s="48">
        <f t="shared" si="20"/>
        <v>1.4252807371148863</v>
      </c>
    </row>
    <row r="30" spans="1:92" x14ac:dyDescent="0.25">
      <c r="A30" s="23" t="s">
        <v>244</v>
      </c>
      <c r="B30" s="24">
        <v>2</v>
      </c>
      <c r="C30" s="24">
        <v>28</v>
      </c>
      <c r="D30" s="24">
        <f t="shared" si="0"/>
        <v>1990</v>
      </c>
      <c r="E30" s="24">
        <v>17</v>
      </c>
      <c r="F30" s="24">
        <v>0</v>
      </c>
      <c r="G30" s="24">
        <v>216</v>
      </c>
      <c r="H30" s="24">
        <v>51</v>
      </c>
      <c r="I30" s="24">
        <v>1107</v>
      </c>
      <c r="J30" s="24">
        <v>510</v>
      </c>
      <c r="K30" s="24">
        <v>0</v>
      </c>
      <c r="L30" s="24">
        <v>89</v>
      </c>
      <c r="M30" s="24">
        <v>0</v>
      </c>
      <c r="N30" s="24">
        <v>35</v>
      </c>
      <c r="O30" s="24">
        <v>36</v>
      </c>
      <c r="P30" s="24">
        <v>36</v>
      </c>
      <c r="Q30" s="24">
        <v>35</v>
      </c>
      <c r="R30" s="24">
        <f t="shared" si="1"/>
        <v>-1</v>
      </c>
      <c r="S30" s="25">
        <v>9362</v>
      </c>
      <c r="T30" s="26">
        <v>1037</v>
      </c>
      <c r="U30" s="26">
        <v>1089</v>
      </c>
      <c r="V30" s="26">
        <v>1289</v>
      </c>
      <c r="W30" s="26">
        <f t="shared" si="2"/>
        <v>52</v>
      </c>
      <c r="X30" s="26">
        <v>1828</v>
      </c>
      <c r="Y30" s="25">
        <v>9717</v>
      </c>
      <c r="Z30" s="26">
        <v>2587</v>
      </c>
      <c r="AA30" s="26">
        <v>2942</v>
      </c>
      <c r="AB30" s="26">
        <v>2955</v>
      </c>
      <c r="AC30" s="26">
        <f t="shared" si="3"/>
        <v>13</v>
      </c>
      <c r="AD30" s="27">
        <f t="shared" si="4"/>
        <v>0.44187627464309992</v>
      </c>
      <c r="AE30" s="28">
        <v>1</v>
      </c>
      <c r="AF30" s="29">
        <v>9666</v>
      </c>
      <c r="AG30" s="81">
        <v>7250</v>
      </c>
      <c r="AH30" s="29">
        <v>9912</v>
      </c>
      <c r="AI30" s="30">
        <v>4713</v>
      </c>
      <c r="AJ30" s="30">
        <v>4622</v>
      </c>
      <c r="AK30" s="31">
        <f t="shared" si="5"/>
        <v>49.369792779320655</v>
      </c>
      <c r="AL30" s="31">
        <f t="shared" si="6"/>
        <v>47.566121230832557</v>
      </c>
      <c r="AM30" s="32">
        <v>4504</v>
      </c>
      <c r="AN30" s="32">
        <v>4535</v>
      </c>
      <c r="AO30" s="32">
        <v>4539</v>
      </c>
      <c r="AP30" s="32">
        <v>4546</v>
      </c>
      <c r="AQ30" s="32">
        <v>5693</v>
      </c>
      <c r="AR30" s="32">
        <v>5699</v>
      </c>
      <c r="AS30" s="188">
        <v>848</v>
      </c>
      <c r="AT30" s="188">
        <v>932</v>
      </c>
      <c r="AU30" s="188">
        <v>1149</v>
      </c>
      <c r="AV30" s="48">
        <v>3753</v>
      </c>
      <c r="AW30" s="48">
        <v>3766</v>
      </c>
      <c r="AX30" s="48">
        <v>4038</v>
      </c>
      <c r="AY30" s="48">
        <v>4180</v>
      </c>
      <c r="AZ30" s="48">
        <v>4316</v>
      </c>
      <c r="BA30" s="48">
        <v>4378</v>
      </c>
      <c r="BB30" s="48">
        <v>4483</v>
      </c>
      <c r="BC30" s="48">
        <v>4482</v>
      </c>
      <c r="BD30" s="48">
        <v>4476</v>
      </c>
      <c r="BE30" s="41">
        <f t="shared" si="7"/>
        <v>0.57531553900268984</v>
      </c>
      <c r="BF30" s="41">
        <f t="shared" si="8"/>
        <v>0.57459135112766402</v>
      </c>
      <c r="BG30" s="41">
        <f t="shared" si="9"/>
        <v>0.584833436788744</v>
      </c>
      <c r="BH30" s="41">
        <f t="shared" si="10"/>
        <v>0.58804055452100146</v>
      </c>
      <c r="BI30" s="41">
        <f t="shared" si="11"/>
        <v>0.58845437616387342</v>
      </c>
      <c r="BJ30" s="41">
        <f t="shared" si="21"/>
        <v>0.58917856403889923</v>
      </c>
      <c r="BK30" s="41">
        <f t="shared" si="22"/>
        <v>0.58897165321746325</v>
      </c>
      <c r="BL30" s="33">
        <f t="shared" si="23"/>
        <v>0.57495964487489915</v>
      </c>
      <c r="BM30" s="41">
        <f t="shared" si="12"/>
        <v>0.38826815642458101</v>
      </c>
      <c r="BN30" s="41">
        <f t="shared" si="13"/>
        <v>0.38961307676391477</v>
      </c>
      <c r="BO30" s="42">
        <v>38</v>
      </c>
      <c r="BP30" s="42">
        <v>38</v>
      </c>
      <c r="BQ30" s="43">
        <v>100</v>
      </c>
      <c r="BR30" s="41">
        <f t="shared" si="14"/>
        <v>0.43244361680115873</v>
      </c>
      <c r="BS30" s="41">
        <f t="shared" si="15"/>
        <v>0.44651355265880405</v>
      </c>
      <c r="BT30" s="41">
        <f t="shared" si="16"/>
        <v>0.45292778812331885</v>
      </c>
      <c r="BU30" s="41">
        <f t="shared" si="24"/>
        <v>0.46379060624870683</v>
      </c>
      <c r="BV30" s="41">
        <f t="shared" si="25"/>
        <v>0.46368715083798884</v>
      </c>
      <c r="BW30" s="33">
        <f t="shared" si="26"/>
        <v>0.45157384987893462</v>
      </c>
      <c r="BX30" s="48">
        <v>5400</v>
      </c>
      <c r="BY30" s="48">
        <v>1150</v>
      </c>
      <c r="BZ30" s="56">
        <f>AU30/(BY30/100)</f>
        <v>99.913043478260875</v>
      </c>
      <c r="CA30" s="50">
        <f t="shared" si="27"/>
        <v>11.897372232567763</v>
      </c>
      <c r="CB30" s="51">
        <f>AU30/(AF30/100)</f>
        <v>11.887026691495965</v>
      </c>
      <c r="CC30" s="52">
        <f>BX30*BY30</f>
        <v>6210000</v>
      </c>
      <c r="CD30" s="52">
        <f>BX30*AU30</f>
        <v>6204600</v>
      </c>
      <c r="CE30" s="53">
        <v>5649709</v>
      </c>
      <c r="CF30" s="53">
        <v>5961981.5</v>
      </c>
      <c r="CG30" s="53">
        <f t="shared" si="28"/>
        <v>554891</v>
      </c>
      <c r="CH30" s="52">
        <v>248018.5</v>
      </c>
      <c r="CI30" s="53">
        <f>CC30-CE30</f>
        <v>560291</v>
      </c>
      <c r="CJ30" s="53">
        <v>1426</v>
      </c>
      <c r="CK30" s="53">
        <v>1419</v>
      </c>
      <c r="CL30" s="54">
        <f t="shared" si="18"/>
        <v>31.563768425550094</v>
      </c>
      <c r="CM30" s="54">
        <f t="shared" si="19"/>
        <v>30.410620561901823</v>
      </c>
      <c r="CN30" s="48">
        <f t="shared" si="20"/>
        <v>9.6420442789157867</v>
      </c>
    </row>
    <row r="31" spans="1:92" x14ac:dyDescent="0.25">
      <c r="A31" s="23" t="s">
        <v>245</v>
      </c>
      <c r="B31" s="24">
        <v>2</v>
      </c>
      <c r="C31" s="24">
        <v>6</v>
      </c>
      <c r="D31" s="24">
        <f t="shared" si="0"/>
        <v>811</v>
      </c>
      <c r="E31" s="24">
        <v>62</v>
      </c>
      <c r="F31" s="24">
        <v>0</v>
      </c>
      <c r="G31" s="24">
        <v>46</v>
      </c>
      <c r="H31" s="24">
        <v>20</v>
      </c>
      <c r="I31" s="24">
        <v>546</v>
      </c>
      <c r="J31" s="24">
        <v>117</v>
      </c>
      <c r="K31" s="24">
        <v>0</v>
      </c>
      <c r="L31" s="24">
        <v>20</v>
      </c>
      <c r="M31" s="24">
        <v>0</v>
      </c>
      <c r="N31" s="24">
        <v>7</v>
      </c>
      <c r="O31" s="24">
        <v>10</v>
      </c>
      <c r="P31" s="24">
        <v>11</v>
      </c>
      <c r="Q31" s="24">
        <v>11</v>
      </c>
      <c r="R31" s="24">
        <f t="shared" si="1"/>
        <v>0</v>
      </c>
      <c r="S31" s="25">
        <v>2151</v>
      </c>
      <c r="T31" s="26">
        <v>74</v>
      </c>
      <c r="U31" s="26">
        <v>76</v>
      </c>
      <c r="V31" s="26">
        <v>80</v>
      </c>
      <c r="W31" s="26">
        <f t="shared" si="2"/>
        <v>2</v>
      </c>
      <c r="X31" s="26">
        <v>88</v>
      </c>
      <c r="Y31" s="25">
        <v>2202</v>
      </c>
      <c r="Z31" s="26">
        <v>139</v>
      </c>
      <c r="AA31" s="26">
        <v>467</v>
      </c>
      <c r="AB31" s="26">
        <v>475</v>
      </c>
      <c r="AC31" s="26">
        <f t="shared" si="3"/>
        <v>8</v>
      </c>
      <c r="AD31" s="27">
        <f t="shared" si="4"/>
        <v>1.7130620985010707</v>
      </c>
      <c r="AE31" s="28">
        <v>38</v>
      </c>
      <c r="AF31" s="29">
        <f>[1]Лист1!B31</f>
        <v>2202</v>
      </c>
      <c r="AG31" s="29"/>
      <c r="AH31" s="29">
        <v>2235</v>
      </c>
      <c r="AI31" s="30">
        <v>604</v>
      </c>
      <c r="AJ31" s="30">
        <v>624</v>
      </c>
      <c r="AK31" s="31">
        <f t="shared" si="5"/>
        <v>29.009762900976288</v>
      </c>
      <c r="AL31" s="31">
        <f t="shared" si="6"/>
        <v>28.337874659400544</v>
      </c>
      <c r="AM31" s="32">
        <v>626</v>
      </c>
      <c r="AN31" s="32">
        <v>666</v>
      </c>
      <c r="AO31" s="32">
        <v>770</v>
      </c>
      <c r="AP31" s="32">
        <v>845</v>
      </c>
      <c r="AQ31" s="32">
        <v>845</v>
      </c>
      <c r="AR31" s="32">
        <v>848</v>
      </c>
      <c r="AS31" s="188"/>
      <c r="AT31" s="188"/>
      <c r="AU31" s="188"/>
      <c r="AV31" s="48">
        <v>574</v>
      </c>
      <c r="AW31" s="48">
        <v>593</v>
      </c>
      <c r="AX31" s="48">
        <v>685</v>
      </c>
      <c r="AY31" s="48">
        <v>699</v>
      </c>
      <c r="AZ31" s="48">
        <v>732</v>
      </c>
      <c r="BA31" s="48">
        <v>921</v>
      </c>
      <c r="BB31" s="48">
        <v>968</v>
      </c>
      <c r="BC31" s="48">
        <v>969</v>
      </c>
      <c r="BD31" s="48">
        <v>979</v>
      </c>
      <c r="BE31" s="41">
        <f t="shared" si="7"/>
        <v>0.2742960944595822</v>
      </c>
      <c r="BF31" s="41">
        <f t="shared" si="8"/>
        <v>0.28337874659400547</v>
      </c>
      <c r="BG31" s="41">
        <f t="shared" si="9"/>
        <v>0.28428701180744775</v>
      </c>
      <c r="BH31" s="41">
        <f t="shared" si="10"/>
        <v>0.3024523160762943</v>
      </c>
      <c r="BI31" s="41">
        <f t="shared" si="11"/>
        <v>0.34968210717529519</v>
      </c>
      <c r="BJ31" s="41">
        <f t="shared" si="21"/>
        <v>0.38374205267938238</v>
      </c>
      <c r="BK31" s="41">
        <f t="shared" si="22"/>
        <v>0.38374205267938238</v>
      </c>
      <c r="BL31" s="33">
        <f t="shared" si="23"/>
        <v>0.37941834451901568</v>
      </c>
      <c r="BM31" s="41">
        <f t="shared" si="12"/>
        <v>0.26067211625794734</v>
      </c>
      <c r="BN31" s="41">
        <f t="shared" si="13"/>
        <v>0.26930063578564939</v>
      </c>
      <c r="BO31" s="42"/>
      <c r="BP31" s="42"/>
      <c r="BQ31" s="43"/>
      <c r="BR31" s="41">
        <f t="shared" si="14"/>
        <v>0.31743869209809267</v>
      </c>
      <c r="BS31" s="41">
        <f t="shared" si="15"/>
        <v>0.33242506811989103</v>
      </c>
      <c r="BT31" s="41">
        <f t="shared" si="16"/>
        <v>0.41825613079019075</v>
      </c>
      <c r="BU31" s="41">
        <f t="shared" si="24"/>
        <v>0.43960036330608537</v>
      </c>
      <c r="BV31" s="41">
        <f t="shared" si="25"/>
        <v>0.44005449591280654</v>
      </c>
      <c r="BW31" s="33">
        <f t="shared" si="26"/>
        <v>0.43803131991051453</v>
      </c>
      <c r="BX31" s="48"/>
      <c r="BY31" s="48"/>
      <c r="BZ31" s="56"/>
      <c r="CA31" s="50"/>
      <c r="CB31" s="51"/>
      <c r="CC31" s="52"/>
      <c r="CD31" s="52"/>
      <c r="CE31" s="53"/>
      <c r="CF31" s="53"/>
      <c r="CG31" s="53"/>
      <c r="CH31" s="52"/>
      <c r="CI31" s="53"/>
      <c r="CJ31" s="53"/>
      <c r="CK31" s="53"/>
      <c r="CL31" s="54">
        <f t="shared" si="18"/>
        <v>22.08275220827522</v>
      </c>
      <c r="CM31" s="54">
        <f t="shared" si="19"/>
        <v>21.571298819255222</v>
      </c>
      <c r="CN31" s="48">
        <f t="shared" si="20"/>
        <v>0</v>
      </c>
    </row>
    <row r="32" spans="1:92" x14ac:dyDescent="0.25">
      <c r="A32" s="23" t="s">
        <v>246</v>
      </c>
      <c r="B32" s="24">
        <v>3</v>
      </c>
      <c r="C32" s="24">
        <v>3</v>
      </c>
      <c r="D32" s="24">
        <f t="shared" si="0"/>
        <v>1744</v>
      </c>
      <c r="E32" s="24">
        <v>0</v>
      </c>
      <c r="F32" s="24">
        <v>97</v>
      </c>
      <c r="G32" s="24">
        <v>21</v>
      </c>
      <c r="H32" s="24">
        <v>21</v>
      </c>
      <c r="I32" s="24">
        <v>656</v>
      </c>
      <c r="J32" s="24">
        <v>392</v>
      </c>
      <c r="K32" s="24">
        <v>0</v>
      </c>
      <c r="L32" s="24">
        <v>557</v>
      </c>
      <c r="M32" s="24">
        <v>0</v>
      </c>
      <c r="N32" s="24">
        <v>3</v>
      </c>
      <c r="O32" s="24">
        <v>3</v>
      </c>
      <c r="P32" s="24">
        <v>3</v>
      </c>
      <c r="Q32" s="24">
        <v>3</v>
      </c>
      <c r="R32" s="24">
        <f t="shared" si="1"/>
        <v>0</v>
      </c>
      <c r="S32" s="25">
        <v>1855</v>
      </c>
      <c r="T32" s="26">
        <v>653</v>
      </c>
      <c r="U32" s="26">
        <v>653</v>
      </c>
      <c r="V32" s="26">
        <v>686</v>
      </c>
      <c r="W32" s="26">
        <f t="shared" si="2"/>
        <v>0</v>
      </c>
      <c r="X32" s="26">
        <v>954</v>
      </c>
      <c r="Y32" s="25">
        <v>1885</v>
      </c>
      <c r="Z32" s="26">
        <v>1419</v>
      </c>
      <c r="AA32" s="26">
        <v>1508</v>
      </c>
      <c r="AB32" s="26">
        <v>1509</v>
      </c>
      <c r="AC32" s="26">
        <f t="shared" si="3"/>
        <v>1</v>
      </c>
      <c r="AD32" s="27">
        <f t="shared" si="4"/>
        <v>6.6312997347480113E-2</v>
      </c>
      <c r="AE32" s="28">
        <v>1064</v>
      </c>
      <c r="AF32" s="29">
        <f>[1]Лист1!B32</f>
        <v>1885</v>
      </c>
      <c r="AG32" s="29">
        <v>1181</v>
      </c>
      <c r="AH32" s="29">
        <v>1898</v>
      </c>
      <c r="AI32" s="30">
        <v>1143</v>
      </c>
      <c r="AJ32" s="30">
        <v>1144</v>
      </c>
      <c r="AK32" s="31">
        <f t="shared" si="5"/>
        <v>61.671159029649594</v>
      </c>
      <c r="AL32" s="31">
        <f t="shared" si="6"/>
        <v>60.689655172413786</v>
      </c>
      <c r="AM32" s="32">
        <v>1162</v>
      </c>
      <c r="AN32" s="32">
        <v>1162</v>
      </c>
      <c r="AO32" s="32">
        <v>1162</v>
      </c>
      <c r="AP32" s="32">
        <v>1162</v>
      </c>
      <c r="AQ32" s="32">
        <v>1161</v>
      </c>
      <c r="AR32" s="32">
        <v>1166</v>
      </c>
      <c r="AS32" s="188"/>
      <c r="AT32" s="188"/>
      <c r="AU32" s="188"/>
      <c r="AV32" s="48">
        <v>458</v>
      </c>
      <c r="AW32" s="48">
        <v>461</v>
      </c>
      <c r="AX32" s="48">
        <v>687</v>
      </c>
      <c r="AY32" s="48">
        <v>691</v>
      </c>
      <c r="AZ32" s="48">
        <v>691</v>
      </c>
      <c r="BA32" s="48">
        <v>689</v>
      </c>
      <c r="BB32" s="48">
        <v>700</v>
      </c>
      <c r="BC32" s="48">
        <v>700</v>
      </c>
      <c r="BD32" s="48">
        <v>700</v>
      </c>
      <c r="BE32" s="41">
        <f t="shared" si="7"/>
        <v>0.60636604774535807</v>
      </c>
      <c r="BF32" s="41">
        <f t="shared" si="8"/>
        <v>0.60689655172413792</v>
      </c>
      <c r="BG32" s="41">
        <f t="shared" si="9"/>
        <v>0.61644562334217512</v>
      </c>
      <c r="BH32" s="41">
        <f t="shared" si="10"/>
        <v>0.61644562334217512</v>
      </c>
      <c r="BI32" s="41">
        <f t="shared" si="11"/>
        <v>0.61644562334217512</v>
      </c>
      <c r="BJ32" s="41">
        <f t="shared" si="21"/>
        <v>0.61644562334217512</v>
      </c>
      <c r="BK32" s="41">
        <f t="shared" si="22"/>
        <v>0.61591511936339527</v>
      </c>
      <c r="BL32" s="33">
        <f t="shared" si="23"/>
        <v>0.61433087460484725</v>
      </c>
      <c r="BM32" s="41">
        <f t="shared" si="12"/>
        <v>0.24297082228116712</v>
      </c>
      <c r="BN32" s="41">
        <f t="shared" si="13"/>
        <v>0.24456233421750664</v>
      </c>
      <c r="BO32" s="42"/>
      <c r="BP32" s="42"/>
      <c r="BQ32" s="43"/>
      <c r="BR32" s="41">
        <f t="shared" si="14"/>
        <v>0.36657824933687</v>
      </c>
      <c r="BS32" s="41">
        <f t="shared" si="15"/>
        <v>0.36657824933687</v>
      </c>
      <c r="BT32" s="41">
        <f t="shared" si="16"/>
        <v>0.36551724137931035</v>
      </c>
      <c r="BU32" s="41">
        <f t="shared" si="24"/>
        <v>0.3713527851458886</v>
      </c>
      <c r="BV32" s="41">
        <f t="shared" si="25"/>
        <v>0.3713527851458886</v>
      </c>
      <c r="BW32" s="33">
        <f t="shared" si="26"/>
        <v>0.36880927291886195</v>
      </c>
      <c r="BX32" s="48"/>
      <c r="BY32" s="48"/>
      <c r="BZ32" s="56"/>
      <c r="CA32" s="50"/>
      <c r="CB32" s="51"/>
      <c r="CC32" s="52"/>
      <c r="CD32" s="52"/>
      <c r="CE32" s="53"/>
      <c r="CF32" s="53"/>
      <c r="CG32" s="53"/>
      <c r="CH32" s="52"/>
      <c r="CI32" s="53"/>
      <c r="CJ32" s="53"/>
      <c r="CK32" s="53"/>
      <c r="CL32" s="54">
        <f t="shared" si="18"/>
        <v>81.347708894878707</v>
      </c>
      <c r="CM32" s="54">
        <f t="shared" si="19"/>
        <v>80.053050397877982</v>
      </c>
      <c r="CN32" s="48">
        <f t="shared" si="20"/>
        <v>0</v>
      </c>
    </row>
    <row r="33" spans="1:92" x14ac:dyDescent="0.25">
      <c r="A33" s="23" t="s">
        <v>247</v>
      </c>
      <c r="B33" s="24">
        <v>2</v>
      </c>
      <c r="C33" s="24">
        <v>3</v>
      </c>
      <c r="D33" s="24">
        <f t="shared" si="0"/>
        <v>2160</v>
      </c>
      <c r="E33" s="24">
        <v>95</v>
      </c>
      <c r="F33" s="24">
        <v>0</v>
      </c>
      <c r="G33" s="24">
        <v>22</v>
      </c>
      <c r="H33" s="24">
        <v>90</v>
      </c>
      <c r="I33" s="24">
        <v>603</v>
      </c>
      <c r="J33" s="24">
        <v>942</v>
      </c>
      <c r="K33" s="24">
        <v>0</v>
      </c>
      <c r="L33" s="24">
        <v>408</v>
      </c>
      <c r="M33" s="24">
        <v>0</v>
      </c>
      <c r="N33" s="24">
        <v>7</v>
      </c>
      <c r="O33" s="24">
        <v>12</v>
      </c>
      <c r="P33" s="24">
        <v>13</v>
      </c>
      <c r="Q33" s="24">
        <v>13</v>
      </c>
      <c r="R33" s="24">
        <f t="shared" si="1"/>
        <v>0</v>
      </c>
      <c r="S33" s="25">
        <v>4130</v>
      </c>
      <c r="T33" s="26">
        <v>710</v>
      </c>
      <c r="U33" s="26">
        <v>766</v>
      </c>
      <c r="V33" s="26">
        <v>874</v>
      </c>
      <c r="W33" s="26">
        <f t="shared" si="2"/>
        <v>56</v>
      </c>
      <c r="X33" s="26">
        <v>1042</v>
      </c>
      <c r="Y33" s="25">
        <v>4248</v>
      </c>
      <c r="Z33" s="26">
        <v>1195</v>
      </c>
      <c r="AA33" s="26">
        <v>1502</v>
      </c>
      <c r="AB33" s="26">
        <v>2121</v>
      </c>
      <c r="AC33" s="26">
        <f t="shared" si="3"/>
        <v>619</v>
      </c>
      <c r="AD33" s="27">
        <f t="shared" si="4"/>
        <v>41.211717709720375</v>
      </c>
      <c r="AE33" s="28">
        <v>187</v>
      </c>
      <c r="AF33" s="29">
        <f>[1]Лист1!B33</f>
        <v>4130</v>
      </c>
      <c r="AG33" s="73">
        <v>3098</v>
      </c>
      <c r="AH33" s="29">
        <v>4293</v>
      </c>
      <c r="AI33" s="30">
        <v>3110</v>
      </c>
      <c r="AJ33" s="30">
        <v>2814</v>
      </c>
      <c r="AK33" s="31">
        <f t="shared" si="5"/>
        <v>68.13559322033899</v>
      </c>
      <c r="AL33" s="31">
        <f t="shared" si="6"/>
        <v>66.24293785310735</v>
      </c>
      <c r="AM33" s="32">
        <v>2735</v>
      </c>
      <c r="AN33" s="32">
        <v>2736</v>
      </c>
      <c r="AO33" s="32">
        <v>2739</v>
      </c>
      <c r="AP33" s="32">
        <v>2739</v>
      </c>
      <c r="AQ33" s="32">
        <v>3139</v>
      </c>
      <c r="AR33" s="32">
        <v>3138</v>
      </c>
      <c r="AS33" s="188"/>
      <c r="AT33" s="188">
        <v>307</v>
      </c>
      <c r="AU33" s="188">
        <v>401</v>
      </c>
      <c r="AV33" s="48">
        <v>1092</v>
      </c>
      <c r="AW33" s="48">
        <v>1211</v>
      </c>
      <c r="AX33" s="48">
        <v>1211</v>
      </c>
      <c r="AY33" s="48">
        <v>1335</v>
      </c>
      <c r="AZ33" s="48">
        <v>1416</v>
      </c>
      <c r="BA33" s="48">
        <v>1460</v>
      </c>
      <c r="BB33" s="48">
        <v>1511</v>
      </c>
      <c r="BC33" s="48">
        <v>1511</v>
      </c>
      <c r="BD33" s="48">
        <v>1567</v>
      </c>
      <c r="BE33" s="41">
        <f t="shared" si="7"/>
        <v>0.75302663438256656</v>
      </c>
      <c r="BF33" s="41">
        <f t="shared" si="8"/>
        <v>0.75569007263922516</v>
      </c>
      <c r="BG33" s="41">
        <f t="shared" si="9"/>
        <v>0.7593220338983051</v>
      </c>
      <c r="BH33" s="41">
        <f t="shared" si="10"/>
        <v>0.75956416464891041</v>
      </c>
      <c r="BI33" s="41">
        <f t="shared" si="11"/>
        <v>0.76029055690072644</v>
      </c>
      <c r="BJ33" s="41">
        <f t="shared" si="21"/>
        <v>0.76029055690072644</v>
      </c>
      <c r="BK33" s="41">
        <f t="shared" si="22"/>
        <v>0.76004842615012103</v>
      </c>
      <c r="BL33" s="33">
        <f t="shared" si="23"/>
        <v>0.73095737246680648</v>
      </c>
      <c r="BM33" s="41">
        <f t="shared" si="12"/>
        <v>0.26440677966101694</v>
      </c>
      <c r="BN33" s="41">
        <f t="shared" si="13"/>
        <v>0.29322033898305083</v>
      </c>
      <c r="BO33" s="70">
        <v>30</v>
      </c>
      <c r="BP33" s="70">
        <v>30</v>
      </c>
      <c r="BQ33" s="71">
        <v>93.33</v>
      </c>
      <c r="BR33" s="41">
        <f t="shared" si="14"/>
        <v>0.32324455205811137</v>
      </c>
      <c r="BS33" s="41">
        <f t="shared" si="15"/>
        <v>0.34285714285714286</v>
      </c>
      <c r="BT33" s="41">
        <f t="shared" si="16"/>
        <v>0.35351089588377727</v>
      </c>
      <c r="BU33" s="41">
        <f t="shared" si="24"/>
        <v>0.36585956416464893</v>
      </c>
      <c r="BV33" s="41">
        <f t="shared" si="25"/>
        <v>0.36585956416464893</v>
      </c>
      <c r="BW33" s="33">
        <f t="shared" si="26"/>
        <v>0.36501281155369203</v>
      </c>
      <c r="BX33" s="48">
        <v>5600</v>
      </c>
      <c r="BY33" s="73">
        <v>401</v>
      </c>
      <c r="BZ33" s="56">
        <f>AU33/(BY33/100)</f>
        <v>100</v>
      </c>
      <c r="CA33" s="50">
        <f>BY33/(AF33/100)</f>
        <v>9.7094430992736083</v>
      </c>
      <c r="CB33" s="51">
        <f>AU33/(AF33/100)</f>
        <v>9.7094430992736083</v>
      </c>
      <c r="CC33" s="52">
        <f>BX33*BY33</f>
        <v>2245600</v>
      </c>
      <c r="CD33" s="52">
        <f>BX33*AU33</f>
        <v>2245600</v>
      </c>
      <c r="CE33" s="53">
        <v>1867675.48</v>
      </c>
      <c r="CF33" s="53">
        <v>2207591.6800000002</v>
      </c>
      <c r="CG33" s="53">
        <f>CD33-CE33</f>
        <v>377924.52</v>
      </c>
      <c r="CH33" s="52">
        <v>38008.32</v>
      </c>
      <c r="CI33" s="53">
        <f>CC33-CE33</f>
        <v>377924.52</v>
      </c>
      <c r="CJ33" s="53">
        <v>510</v>
      </c>
      <c r="CK33" s="53">
        <v>401</v>
      </c>
      <c r="CL33" s="54">
        <f t="shared" si="18"/>
        <v>51.355932203389834</v>
      </c>
      <c r="CM33" s="54">
        <f t="shared" si="19"/>
        <v>49.929378531073453</v>
      </c>
      <c r="CN33" s="48">
        <f t="shared" si="20"/>
        <v>7.4334140435835359</v>
      </c>
    </row>
    <row r="34" spans="1:92" x14ac:dyDescent="0.25">
      <c r="A34" s="23" t="s">
        <v>248</v>
      </c>
      <c r="B34" s="24">
        <v>2</v>
      </c>
      <c r="C34" s="24">
        <v>32</v>
      </c>
      <c r="D34" s="24">
        <f t="shared" si="0"/>
        <v>1452</v>
      </c>
      <c r="E34" s="24">
        <v>32</v>
      </c>
      <c r="F34" s="24">
        <v>0</v>
      </c>
      <c r="G34" s="24">
        <v>45</v>
      </c>
      <c r="H34" s="24">
        <v>81</v>
      </c>
      <c r="I34" s="24">
        <v>704</v>
      </c>
      <c r="J34" s="24">
        <v>407</v>
      </c>
      <c r="K34" s="24">
        <v>0</v>
      </c>
      <c r="L34" s="24">
        <v>153</v>
      </c>
      <c r="M34" s="24">
        <v>30</v>
      </c>
      <c r="N34" s="24">
        <v>32</v>
      </c>
      <c r="O34" s="24">
        <v>34</v>
      </c>
      <c r="P34" s="24">
        <v>33</v>
      </c>
      <c r="Q34" s="24">
        <v>34</v>
      </c>
      <c r="R34" s="24">
        <f t="shared" si="1"/>
        <v>1</v>
      </c>
      <c r="S34" s="25">
        <v>8957</v>
      </c>
      <c r="T34" s="26">
        <v>2201</v>
      </c>
      <c r="U34" s="26">
        <v>2209</v>
      </c>
      <c r="V34" s="26">
        <v>2209</v>
      </c>
      <c r="W34" s="26">
        <f t="shared" si="2"/>
        <v>8</v>
      </c>
      <c r="X34" s="26">
        <v>2213</v>
      </c>
      <c r="Y34" s="25">
        <v>9254</v>
      </c>
      <c r="Z34" s="26">
        <v>2572</v>
      </c>
      <c r="AA34" s="26">
        <v>3842</v>
      </c>
      <c r="AB34" s="26">
        <v>4015</v>
      </c>
      <c r="AC34" s="26">
        <f t="shared" si="3"/>
        <v>173</v>
      </c>
      <c r="AD34" s="27">
        <f t="shared" si="4"/>
        <v>4.5028630921395107</v>
      </c>
      <c r="AE34" s="28">
        <v>2122</v>
      </c>
      <c r="AF34" s="29">
        <f>[1]Лист1!B34</f>
        <v>8754</v>
      </c>
      <c r="AG34" s="56">
        <v>6566</v>
      </c>
      <c r="AH34" s="29">
        <v>9336</v>
      </c>
      <c r="AI34" s="30">
        <v>5874</v>
      </c>
      <c r="AJ34" s="30">
        <v>5913</v>
      </c>
      <c r="AK34" s="31">
        <f t="shared" si="5"/>
        <v>66.015406944289381</v>
      </c>
      <c r="AL34" s="31">
        <f t="shared" si="6"/>
        <v>63.896693321806779</v>
      </c>
      <c r="AM34" s="32">
        <v>5966</v>
      </c>
      <c r="AN34" s="32">
        <v>5983</v>
      </c>
      <c r="AO34" s="32">
        <v>6020</v>
      </c>
      <c r="AP34" s="32">
        <v>6105</v>
      </c>
      <c r="AQ34" s="32">
        <v>6160</v>
      </c>
      <c r="AR34" s="32">
        <v>6230</v>
      </c>
      <c r="AS34" s="188"/>
      <c r="AT34" s="188">
        <v>44</v>
      </c>
      <c r="AU34" s="188">
        <v>45</v>
      </c>
      <c r="AV34" s="48">
        <v>2483</v>
      </c>
      <c r="AW34" s="48">
        <v>2525</v>
      </c>
      <c r="AX34" s="48">
        <v>2553</v>
      </c>
      <c r="AY34" s="48">
        <v>2568</v>
      </c>
      <c r="AZ34" s="48">
        <v>2575</v>
      </c>
      <c r="BA34" s="48">
        <v>2587</v>
      </c>
      <c r="BB34" s="48">
        <v>2644</v>
      </c>
      <c r="BC34" s="48">
        <v>2652</v>
      </c>
      <c r="BD34" s="48">
        <v>2661</v>
      </c>
      <c r="BE34" s="41">
        <f t="shared" si="7"/>
        <v>0.67100753941055513</v>
      </c>
      <c r="BF34" s="41">
        <f t="shared" si="8"/>
        <v>0.68048891935115374</v>
      </c>
      <c r="BG34" s="41">
        <f t="shared" si="9"/>
        <v>0.68665752798720581</v>
      </c>
      <c r="BH34" s="41">
        <f t="shared" si="10"/>
        <v>0.68859949737262971</v>
      </c>
      <c r="BI34" s="41">
        <f t="shared" si="11"/>
        <v>0.69282613662325798</v>
      </c>
      <c r="BJ34" s="41">
        <f t="shared" si="21"/>
        <v>0.70253598355037694</v>
      </c>
      <c r="BK34" s="41">
        <f t="shared" si="22"/>
        <v>0.70367831848297924</v>
      </c>
      <c r="BL34" s="33">
        <f t="shared" si="23"/>
        <v>0.66730934018851762</v>
      </c>
      <c r="BM34" s="41">
        <f t="shared" si="12"/>
        <v>0.28364176376513595</v>
      </c>
      <c r="BN34" s="41">
        <f t="shared" si="13"/>
        <v>0.28843957048206537</v>
      </c>
      <c r="BO34" s="57">
        <v>88</v>
      </c>
      <c r="BP34" s="57">
        <v>51</v>
      </c>
      <c r="BQ34" s="58">
        <v>46.67</v>
      </c>
      <c r="BR34" s="41">
        <f t="shared" si="14"/>
        <v>0.29335161069225496</v>
      </c>
      <c r="BS34" s="41">
        <f t="shared" si="15"/>
        <v>0.29415124514507651</v>
      </c>
      <c r="BT34" s="41">
        <f t="shared" si="16"/>
        <v>0.29552204706419921</v>
      </c>
      <c r="BU34" s="41">
        <f t="shared" si="24"/>
        <v>0.30203335618003196</v>
      </c>
      <c r="BV34" s="41">
        <f t="shared" si="25"/>
        <v>0.3029472241261138</v>
      </c>
      <c r="BW34" s="33">
        <f t="shared" si="26"/>
        <v>0.28502570694087404</v>
      </c>
      <c r="BX34" s="48">
        <v>5900</v>
      </c>
      <c r="BY34" s="83">
        <v>45</v>
      </c>
      <c r="BZ34" s="56">
        <f>AU34/(BY34/100)</f>
        <v>100</v>
      </c>
      <c r="CA34" s="50">
        <f>BY34/(AF34/100)</f>
        <v>0.51405071967100746</v>
      </c>
      <c r="CB34" s="51">
        <f>AU34/(AF34/100)</f>
        <v>0.51405071967100746</v>
      </c>
      <c r="CC34" s="52">
        <f>BX34*BY34</f>
        <v>265500</v>
      </c>
      <c r="CD34" s="52">
        <f>BX34*AU34</f>
        <v>265500</v>
      </c>
      <c r="CE34" s="53">
        <v>140470.20000000001</v>
      </c>
      <c r="CF34" s="53"/>
      <c r="CG34" s="53">
        <f>CD34-CE34</f>
        <v>125029.79999999999</v>
      </c>
      <c r="CH34" s="52">
        <v>167.4</v>
      </c>
      <c r="CI34" s="53">
        <f>CC34-CE34</f>
        <v>125029.79999999999</v>
      </c>
      <c r="CJ34" s="53">
        <v>45</v>
      </c>
      <c r="CK34" s="53">
        <v>45</v>
      </c>
      <c r="CL34" s="54">
        <f t="shared" si="18"/>
        <v>44.825276320196501</v>
      </c>
      <c r="CM34" s="54">
        <f t="shared" si="19"/>
        <v>43.38664361357251</v>
      </c>
      <c r="CN34" s="48">
        <f t="shared" si="20"/>
        <v>0.50262737034498506</v>
      </c>
    </row>
    <row r="35" spans="1:92" x14ac:dyDescent="0.25">
      <c r="A35" s="23" t="s">
        <v>249</v>
      </c>
      <c r="B35" s="24">
        <v>2</v>
      </c>
      <c r="C35" s="24">
        <v>8</v>
      </c>
      <c r="D35" s="24">
        <f t="shared" si="0"/>
        <v>917</v>
      </c>
      <c r="E35" s="24">
        <v>52</v>
      </c>
      <c r="F35" s="24">
        <v>0</v>
      </c>
      <c r="G35" s="24">
        <v>48</v>
      </c>
      <c r="H35" s="24">
        <v>61</v>
      </c>
      <c r="I35" s="24">
        <v>482</v>
      </c>
      <c r="J35" s="24">
        <v>229</v>
      </c>
      <c r="K35" s="24">
        <v>0</v>
      </c>
      <c r="L35" s="24">
        <v>45</v>
      </c>
      <c r="M35" s="24">
        <v>0</v>
      </c>
      <c r="N35" s="24">
        <v>8</v>
      </c>
      <c r="O35" s="24">
        <v>8</v>
      </c>
      <c r="P35" s="24">
        <v>8</v>
      </c>
      <c r="Q35" s="24">
        <v>8</v>
      </c>
      <c r="R35" s="24">
        <f t="shared" si="1"/>
        <v>0</v>
      </c>
      <c r="S35" s="25">
        <v>2637</v>
      </c>
      <c r="T35" s="26">
        <v>9</v>
      </c>
      <c r="U35" s="26">
        <v>10</v>
      </c>
      <c r="V35" s="26">
        <v>563</v>
      </c>
      <c r="W35" s="26">
        <f t="shared" si="2"/>
        <v>1</v>
      </c>
      <c r="X35" s="26">
        <v>1143</v>
      </c>
      <c r="Y35" s="25">
        <v>2673</v>
      </c>
      <c r="Z35" s="26">
        <v>1917</v>
      </c>
      <c r="AA35" s="26">
        <v>2004</v>
      </c>
      <c r="AB35" s="26">
        <v>2006</v>
      </c>
      <c r="AC35" s="26">
        <f t="shared" si="3"/>
        <v>2</v>
      </c>
      <c r="AD35" s="27">
        <f t="shared" si="4"/>
        <v>9.9800399201596807E-2</v>
      </c>
      <c r="AE35" s="28"/>
      <c r="AF35" s="29">
        <f>[1]Лист1!B35</f>
        <v>2673</v>
      </c>
      <c r="AG35" s="29">
        <v>1801</v>
      </c>
      <c r="AH35" s="29">
        <v>2729</v>
      </c>
      <c r="AI35" s="30">
        <v>1945</v>
      </c>
      <c r="AJ35" s="30">
        <v>1918</v>
      </c>
      <c r="AK35" s="31">
        <f t="shared" si="5"/>
        <v>72.734167614713684</v>
      </c>
      <c r="AL35" s="31">
        <f t="shared" si="6"/>
        <v>71.754582865693976</v>
      </c>
      <c r="AM35" s="32">
        <v>1926</v>
      </c>
      <c r="AN35" s="32">
        <v>1926</v>
      </c>
      <c r="AO35" s="32">
        <v>1953</v>
      </c>
      <c r="AP35" s="32">
        <v>1988</v>
      </c>
      <c r="AQ35" s="32">
        <v>1988</v>
      </c>
      <c r="AR35" s="32">
        <v>1988</v>
      </c>
      <c r="AS35" s="188"/>
      <c r="AT35" s="188"/>
      <c r="AU35" s="188"/>
      <c r="AV35" s="48">
        <v>559</v>
      </c>
      <c r="AW35" s="48">
        <v>678</v>
      </c>
      <c r="AX35" s="48">
        <v>603</v>
      </c>
      <c r="AY35" s="48">
        <v>808</v>
      </c>
      <c r="AZ35" s="48">
        <v>809</v>
      </c>
      <c r="BA35" s="48">
        <v>811</v>
      </c>
      <c r="BB35" s="48">
        <v>824</v>
      </c>
      <c r="BC35" s="48">
        <v>824</v>
      </c>
      <c r="BD35" s="48">
        <v>825</v>
      </c>
      <c r="BE35" s="41">
        <f t="shared" si="7"/>
        <v>0.72764683875794989</v>
      </c>
      <c r="BF35" s="41">
        <f t="shared" si="8"/>
        <v>0.71754582865693972</v>
      </c>
      <c r="BG35" s="41">
        <f t="shared" si="9"/>
        <v>0.72053872053872059</v>
      </c>
      <c r="BH35" s="41">
        <f t="shared" si="10"/>
        <v>0.72053872053872059</v>
      </c>
      <c r="BI35" s="41">
        <f t="shared" si="11"/>
        <v>0.73063973063973064</v>
      </c>
      <c r="BJ35" s="41">
        <f t="shared" si="21"/>
        <v>0.74373363262252146</v>
      </c>
      <c r="BK35" s="41">
        <f t="shared" si="22"/>
        <v>0.74373363262252146</v>
      </c>
      <c r="BL35" s="33">
        <f t="shared" si="23"/>
        <v>0.728471967753756</v>
      </c>
      <c r="BM35" s="41">
        <f t="shared" si="12"/>
        <v>0.20912832023943134</v>
      </c>
      <c r="BN35" s="41">
        <f t="shared" si="13"/>
        <v>0.25364758698092033</v>
      </c>
      <c r="BO35" s="42"/>
      <c r="BP35" s="42"/>
      <c r="BQ35" s="43"/>
      <c r="BR35" s="41">
        <f t="shared" si="14"/>
        <v>0.30228208005985785</v>
      </c>
      <c r="BS35" s="41">
        <f t="shared" si="15"/>
        <v>0.30265619154508044</v>
      </c>
      <c r="BT35" s="41">
        <f t="shared" si="16"/>
        <v>0.30340441451552563</v>
      </c>
      <c r="BU35" s="41">
        <f t="shared" si="24"/>
        <v>0.30826786382341936</v>
      </c>
      <c r="BV35" s="41">
        <f t="shared" si="25"/>
        <v>0.30826786382341936</v>
      </c>
      <c r="BW35" s="33">
        <f t="shared" si="26"/>
        <v>0.30230853792598023</v>
      </c>
      <c r="BX35" s="48"/>
      <c r="BY35" s="48"/>
      <c r="BZ35" s="48"/>
      <c r="CA35" s="50"/>
      <c r="CB35" s="51"/>
      <c r="CC35" s="52"/>
      <c r="CD35" s="52"/>
      <c r="CE35" s="53"/>
      <c r="CF35" s="53"/>
      <c r="CG35" s="53"/>
      <c r="CH35" s="52"/>
      <c r="CI35" s="53"/>
      <c r="CJ35" s="53"/>
      <c r="CK35" s="53"/>
      <c r="CL35" s="54">
        <f t="shared" si="18"/>
        <v>76.071293136139545</v>
      </c>
      <c r="CM35" s="54">
        <f t="shared" si="19"/>
        <v>75.04676393565282</v>
      </c>
      <c r="CN35" s="48">
        <f t="shared" si="20"/>
        <v>0</v>
      </c>
    </row>
    <row r="36" spans="1:92" s="84" customFormat="1" x14ac:dyDescent="0.25">
      <c r="A36" s="23" t="s">
        <v>250</v>
      </c>
      <c r="B36" s="24">
        <v>2</v>
      </c>
      <c r="C36" s="24">
        <v>4</v>
      </c>
      <c r="D36" s="24">
        <f t="shared" si="0"/>
        <v>1060</v>
      </c>
      <c r="E36" s="24">
        <v>7</v>
      </c>
      <c r="F36" s="24">
        <v>0</v>
      </c>
      <c r="G36" s="24">
        <v>55</v>
      </c>
      <c r="H36" s="24">
        <v>0</v>
      </c>
      <c r="I36" s="24">
        <v>504</v>
      </c>
      <c r="J36" s="24">
        <v>368</v>
      </c>
      <c r="K36" s="24">
        <v>11</v>
      </c>
      <c r="L36" s="24">
        <v>115</v>
      </c>
      <c r="M36" s="24">
        <v>0</v>
      </c>
      <c r="N36" s="24">
        <v>5</v>
      </c>
      <c r="O36" s="24">
        <v>7</v>
      </c>
      <c r="P36" s="24">
        <v>7</v>
      </c>
      <c r="Q36" s="24">
        <v>7</v>
      </c>
      <c r="R36" s="24">
        <f t="shared" si="1"/>
        <v>0</v>
      </c>
      <c r="S36" s="25">
        <v>3498</v>
      </c>
      <c r="T36" s="26">
        <v>344</v>
      </c>
      <c r="U36" s="26">
        <v>464</v>
      </c>
      <c r="V36" s="26">
        <v>469</v>
      </c>
      <c r="W36" s="26">
        <f t="shared" si="2"/>
        <v>120</v>
      </c>
      <c r="X36" s="26">
        <v>470</v>
      </c>
      <c r="Y36" s="25">
        <v>3587</v>
      </c>
      <c r="Z36" s="26">
        <v>493</v>
      </c>
      <c r="AA36" s="26">
        <v>610</v>
      </c>
      <c r="AB36" s="26">
        <v>665</v>
      </c>
      <c r="AC36" s="26">
        <f t="shared" si="3"/>
        <v>55</v>
      </c>
      <c r="AD36" s="27">
        <f t="shared" si="4"/>
        <v>9.0163934426229506</v>
      </c>
      <c r="AE36" s="28">
        <v>296</v>
      </c>
      <c r="AF36" s="29">
        <f>[1]Лист1!B36</f>
        <v>3587</v>
      </c>
      <c r="AG36" s="29"/>
      <c r="AH36" s="29">
        <v>3645</v>
      </c>
      <c r="AI36" s="30">
        <v>991</v>
      </c>
      <c r="AJ36" s="30">
        <v>996</v>
      </c>
      <c r="AK36" s="31">
        <f t="shared" si="5"/>
        <v>28.473413379073758</v>
      </c>
      <c r="AL36" s="31">
        <f t="shared" si="6"/>
        <v>27.766936158349598</v>
      </c>
      <c r="AM36" s="32">
        <v>1001</v>
      </c>
      <c r="AN36" s="32">
        <v>1037</v>
      </c>
      <c r="AO36" s="32">
        <v>1050</v>
      </c>
      <c r="AP36" s="32">
        <v>1050</v>
      </c>
      <c r="AQ36" s="32">
        <v>1050</v>
      </c>
      <c r="AR36" s="32">
        <v>1050</v>
      </c>
      <c r="AS36" s="188"/>
      <c r="AT36" s="188"/>
      <c r="AU36" s="188"/>
      <c r="AV36" s="48">
        <v>888</v>
      </c>
      <c r="AW36" s="48">
        <v>880</v>
      </c>
      <c r="AX36" s="48">
        <v>994</v>
      </c>
      <c r="AY36" s="48">
        <v>990</v>
      </c>
      <c r="AZ36" s="48">
        <v>1039</v>
      </c>
      <c r="BA36" s="48">
        <v>1062</v>
      </c>
      <c r="BB36" s="48">
        <v>1085</v>
      </c>
      <c r="BC36" s="48">
        <v>1085</v>
      </c>
      <c r="BD36" s="48">
        <v>1085</v>
      </c>
      <c r="BE36" s="41">
        <f t="shared" si="7"/>
        <v>0.27627543908558683</v>
      </c>
      <c r="BF36" s="41">
        <f t="shared" si="8"/>
        <v>0.27766936158349598</v>
      </c>
      <c r="BG36" s="41">
        <f t="shared" si="9"/>
        <v>0.27906328408140507</v>
      </c>
      <c r="BH36" s="41">
        <f t="shared" si="10"/>
        <v>0.2890995260663507</v>
      </c>
      <c r="BI36" s="41">
        <f t="shared" si="11"/>
        <v>0.29272372456091439</v>
      </c>
      <c r="BJ36" s="41">
        <f t="shared" si="21"/>
        <v>0.29272372456091439</v>
      </c>
      <c r="BK36" s="41">
        <f t="shared" si="22"/>
        <v>0.29272372456091439</v>
      </c>
      <c r="BL36" s="33">
        <f t="shared" si="23"/>
        <v>0.2880658436213992</v>
      </c>
      <c r="BM36" s="41">
        <f t="shared" si="12"/>
        <v>0.24756063562865904</v>
      </c>
      <c r="BN36" s="41">
        <f t="shared" si="13"/>
        <v>0.24533035963200447</v>
      </c>
      <c r="BO36" s="42"/>
      <c r="BP36" s="42"/>
      <c r="BQ36" s="43"/>
      <c r="BR36" s="41">
        <f t="shared" si="14"/>
        <v>0.27599665458600503</v>
      </c>
      <c r="BS36" s="41">
        <f t="shared" si="15"/>
        <v>0.28965709506551435</v>
      </c>
      <c r="BT36" s="41">
        <f t="shared" si="16"/>
        <v>0.29606913855589628</v>
      </c>
      <c r="BU36" s="41">
        <f t="shared" si="24"/>
        <v>0.30248118204627822</v>
      </c>
      <c r="BV36" s="41">
        <f t="shared" si="25"/>
        <v>0.30248118204627822</v>
      </c>
      <c r="BW36" s="33">
        <f t="shared" si="26"/>
        <v>0.29766803840877915</v>
      </c>
      <c r="BX36" s="48"/>
      <c r="BY36" s="48"/>
      <c r="BZ36" s="48"/>
      <c r="CA36" s="50"/>
      <c r="CB36" s="51"/>
      <c r="CC36" s="52"/>
      <c r="CD36" s="52"/>
      <c r="CE36" s="53"/>
      <c r="CF36" s="53"/>
      <c r="CG36" s="53"/>
      <c r="CH36" s="52"/>
      <c r="CI36" s="53"/>
      <c r="CJ36" s="53"/>
      <c r="CK36" s="53"/>
      <c r="CL36" s="54">
        <f t="shared" si="18"/>
        <v>19.010863350485995</v>
      </c>
      <c r="CM36" s="54">
        <f t="shared" si="19"/>
        <v>18.539169222191248</v>
      </c>
      <c r="CN36" s="48">
        <f t="shared" si="20"/>
        <v>0</v>
      </c>
    </row>
    <row r="37" spans="1:92" s="84" customFormat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8"/>
      <c r="U37" s="88"/>
      <c r="V37" s="88"/>
      <c r="W37" s="88"/>
      <c r="X37" s="88"/>
      <c r="Y37" s="87"/>
      <c r="Z37" s="88"/>
      <c r="AA37" s="88"/>
      <c r="AB37" s="88"/>
      <c r="AC37" s="88"/>
      <c r="AD37" s="89"/>
      <c r="AE37" s="90"/>
      <c r="AF37" s="90"/>
      <c r="AG37" s="90"/>
      <c r="AH37" s="90"/>
      <c r="AI37" s="90"/>
      <c r="AJ37" s="90"/>
      <c r="AK37" s="91"/>
      <c r="AL37" s="91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9"/>
      <c r="BF37" s="99"/>
      <c r="BG37" s="41"/>
      <c r="BH37" s="100"/>
      <c r="BI37" s="100"/>
      <c r="BJ37" s="100"/>
      <c r="BK37" s="41" t="e">
        <f t="shared" si="22"/>
        <v>#DIV/0!</v>
      </c>
      <c r="BL37" s="94"/>
      <c r="BM37" s="101"/>
      <c r="BN37" s="101"/>
      <c r="BO37" s="102"/>
      <c r="BP37" s="102"/>
      <c r="BQ37" s="99"/>
      <c r="BR37" s="100"/>
      <c r="BS37" s="41" t="e">
        <f t="shared" si="15"/>
        <v>#DIV/0!</v>
      </c>
      <c r="BT37" s="100"/>
      <c r="BU37" s="41" t="e">
        <f t="shared" si="24"/>
        <v>#DIV/0!</v>
      </c>
      <c r="BV37" s="100"/>
      <c r="BW37" s="94"/>
      <c r="BX37" s="92"/>
      <c r="BY37" s="92"/>
      <c r="BZ37" s="92"/>
      <c r="CA37" s="105"/>
      <c r="CB37" s="105"/>
      <c r="CC37" s="106"/>
      <c r="CD37" s="106"/>
      <c r="CE37" s="107"/>
      <c r="CF37" s="107"/>
      <c r="CG37" s="107"/>
      <c r="CH37" s="106"/>
      <c r="CI37" s="107"/>
      <c r="CJ37" s="107"/>
      <c r="CK37" s="107"/>
      <c r="CL37" s="91"/>
      <c r="CM37" s="91"/>
      <c r="CN37" s="48"/>
    </row>
    <row r="38" spans="1:92" s="84" customFormat="1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8"/>
      <c r="U38" s="88"/>
      <c r="V38" s="88"/>
      <c r="W38" s="88"/>
      <c r="X38" s="88"/>
      <c r="Y38" s="87"/>
      <c r="Z38" s="88"/>
      <c r="AA38" s="88"/>
      <c r="AB38" s="88"/>
      <c r="AC38" s="88"/>
      <c r="AD38" s="89"/>
      <c r="AE38" s="90"/>
      <c r="AF38" s="90"/>
      <c r="AG38" s="90"/>
      <c r="AH38" s="90"/>
      <c r="AI38" s="90"/>
      <c r="AJ38" s="90"/>
      <c r="AK38" s="91"/>
      <c r="AL38" s="91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9"/>
      <c r="BF38" s="99"/>
      <c r="BG38" s="41"/>
      <c r="BH38" s="100"/>
      <c r="BI38" s="100"/>
      <c r="BJ38" s="100"/>
      <c r="BK38" s="100"/>
      <c r="BL38" s="94"/>
      <c r="BM38" s="101"/>
      <c r="BN38" s="101"/>
      <c r="BO38" s="102"/>
      <c r="BP38" s="102"/>
      <c r="BQ38" s="99"/>
      <c r="BR38" s="100"/>
      <c r="BS38" s="100"/>
      <c r="BT38" s="100"/>
      <c r="BU38" s="100"/>
      <c r="BV38" s="100"/>
      <c r="BW38" s="94"/>
      <c r="BX38" s="92"/>
      <c r="BY38" s="92"/>
      <c r="BZ38" s="92"/>
      <c r="CA38" s="105"/>
      <c r="CB38" s="105"/>
      <c r="CC38" s="106"/>
      <c r="CD38" s="106"/>
      <c r="CE38" s="107"/>
      <c r="CF38" s="107"/>
      <c r="CG38" s="107"/>
      <c r="CH38" s="106"/>
      <c r="CI38" s="107"/>
      <c r="CJ38" s="107"/>
      <c r="CK38" s="107"/>
      <c r="CL38" s="91"/>
      <c r="CM38" s="91"/>
      <c r="CN38" s="48"/>
    </row>
    <row r="39" spans="1:92" ht="30" x14ac:dyDescent="0.25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5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91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189"/>
      <c r="BF39" s="189"/>
      <c r="BG39" s="41"/>
      <c r="BH39" s="100"/>
      <c r="BI39" s="100"/>
      <c r="BJ39" s="100"/>
      <c r="BK39" s="100"/>
      <c r="BL39" s="94"/>
      <c r="BM39" s="101"/>
      <c r="BN39" s="101"/>
      <c r="BO39" s="102"/>
      <c r="BP39" s="102"/>
      <c r="BQ39" s="102" t="s">
        <v>321</v>
      </c>
      <c r="BR39" s="100"/>
      <c r="BS39" s="100"/>
      <c r="BT39" s="100"/>
      <c r="BU39" s="100"/>
      <c r="BV39" s="100"/>
      <c r="BW39" s="94"/>
      <c r="BX39" s="92" t="s">
        <v>322</v>
      </c>
      <c r="BY39" s="92"/>
      <c r="BZ39" s="92"/>
      <c r="CA39" s="190"/>
      <c r="CB39" s="105"/>
      <c r="CC39" s="106"/>
      <c r="CD39" s="106"/>
      <c r="CE39" s="107"/>
      <c r="CF39" s="107"/>
      <c r="CG39" s="107"/>
      <c r="CH39" s="106"/>
      <c r="CI39" s="107"/>
      <c r="CJ39" s="107"/>
      <c r="CK39" s="107"/>
      <c r="CL39" s="191"/>
      <c r="CM39" s="168"/>
      <c r="CN39" s="48"/>
    </row>
    <row r="40" spans="1:92" x14ac:dyDescent="0.25">
      <c r="A40" s="112" t="s">
        <v>251</v>
      </c>
      <c r="B40" s="113"/>
      <c r="C40" s="113">
        <f t="shared" ref="C40:R40" si="29">SUM(C2:C36)</f>
        <v>506</v>
      </c>
      <c r="D40" s="113">
        <f t="shared" si="29"/>
        <v>179147</v>
      </c>
      <c r="E40" s="113">
        <f t="shared" si="29"/>
        <v>8502</v>
      </c>
      <c r="F40" s="113">
        <f t="shared" si="29"/>
        <v>852</v>
      </c>
      <c r="G40" s="113">
        <f t="shared" si="29"/>
        <v>6665</v>
      </c>
      <c r="H40" s="113">
        <f t="shared" si="29"/>
        <v>7118</v>
      </c>
      <c r="I40" s="113">
        <f t="shared" si="29"/>
        <v>58314</v>
      </c>
      <c r="J40" s="113">
        <f t="shared" si="29"/>
        <v>60285</v>
      </c>
      <c r="K40" s="113">
        <f t="shared" si="29"/>
        <v>1580</v>
      </c>
      <c r="L40" s="113">
        <f t="shared" si="29"/>
        <v>32197</v>
      </c>
      <c r="M40" s="113">
        <f t="shared" si="29"/>
        <v>3634</v>
      </c>
      <c r="N40" s="113">
        <f t="shared" si="29"/>
        <v>607</v>
      </c>
      <c r="O40" s="113">
        <f t="shared" si="29"/>
        <v>710</v>
      </c>
      <c r="P40" s="113">
        <f t="shared" si="29"/>
        <v>739</v>
      </c>
      <c r="Q40" s="113">
        <f t="shared" si="29"/>
        <v>750</v>
      </c>
      <c r="R40" s="113">
        <f t="shared" si="29"/>
        <v>11</v>
      </c>
      <c r="S40" s="113">
        <v>404358</v>
      </c>
      <c r="T40" s="113">
        <f>SUM(T2:T36)</f>
        <v>79072</v>
      </c>
      <c r="U40" s="113">
        <f>SUM(U2:U36)</f>
        <v>82678</v>
      </c>
      <c r="V40" s="113">
        <f>SUM(V2:V36)</f>
        <v>87298</v>
      </c>
      <c r="W40" s="113">
        <f>SUM(W2:W36)</f>
        <v>3606</v>
      </c>
      <c r="X40" s="113">
        <f>SUM(X2:X36)</f>
        <v>99115</v>
      </c>
      <c r="Y40" s="113">
        <v>421512</v>
      </c>
      <c r="Z40" s="113">
        <v>421512</v>
      </c>
      <c r="AA40" s="113">
        <v>421512</v>
      </c>
      <c r="AB40" s="113">
        <v>421512</v>
      </c>
      <c r="AC40" s="113">
        <v>421512</v>
      </c>
      <c r="AD40" s="113">
        <v>421512</v>
      </c>
      <c r="AE40" s="113">
        <v>421512</v>
      </c>
      <c r="AF40" s="46">
        <f>SUM(AF2:AF36)</f>
        <v>417717</v>
      </c>
      <c r="AG40" s="46">
        <f t="shared" ref="AG40:BD40" si="30">SUM(AG2:AG36)</f>
        <v>264769</v>
      </c>
      <c r="AH40" s="46">
        <f t="shared" si="30"/>
        <v>437253</v>
      </c>
      <c r="AI40" s="46">
        <f t="shared" si="30"/>
        <v>201705</v>
      </c>
      <c r="AJ40" s="46">
        <f t="shared" si="30"/>
        <v>204515</v>
      </c>
      <c r="AK40" s="46">
        <f t="shared" si="30"/>
        <v>1969.3264990702132</v>
      </c>
      <c r="AL40" s="46">
        <f t="shared" si="30"/>
        <v>1914.6591707755269</v>
      </c>
      <c r="AM40" s="46">
        <f t="shared" si="30"/>
        <v>210229</v>
      </c>
      <c r="AN40" s="46">
        <f t="shared" si="30"/>
        <v>214572</v>
      </c>
      <c r="AO40" s="46">
        <f t="shared" si="30"/>
        <v>219407</v>
      </c>
      <c r="AP40" s="46">
        <f t="shared" si="30"/>
        <v>223215</v>
      </c>
      <c r="AQ40" s="46">
        <f t="shared" si="30"/>
        <v>239194</v>
      </c>
      <c r="AR40" s="46">
        <f t="shared" si="30"/>
        <v>241029</v>
      </c>
      <c r="AS40" s="46">
        <f t="shared" si="30"/>
        <v>3573</v>
      </c>
      <c r="AT40" s="46">
        <f t="shared" si="30"/>
        <v>6449</v>
      </c>
      <c r="AU40" s="46">
        <f t="shared" si="30"/>
        <v>9720</v>
      </c>
      <c r="AV40" s="46">
        <f t="shared" si="30"/>
        <v>103415</v>
      </c>
      <c r="AW40" s="46">
        <f t="shared" si="30"/>
        <v>107392</v>
      </c>
      <c r="AX40" s="46">
        <f t="shared" si="30"/>
        <v>118435</v>
      </c>
      <c r="AY40" s="46">
        <f t="shared" si="30"/>
        <v>125006</v>
      </c>
      <c r="AZ40" s="46">
        <f t="shared" si="30"/>
        <v>127180</v>
      </c>
      <c r="BA40" s="46">
        <f t="shared" si="30"/>
        <v>129047</v>
      </c>
      <c r="BB40" s="46">
        <f t="shared" si="30"/>
        <v>132406</v>
      </c>
      <c r="BC40" s="46">
        <f t="shared" si="30"/>
        <v>132812</v>
      </c>
      <c r="BD40" s="46">
        <f t="shared" si="30"/>
        <v>133822</v>
      </c>
      <c r="BE40" s="192">
        <f>(AI40+AS40)/(AE40/100)</f>
        <v>48.700392871377332</v>
      </c>
      <c r="BF40" s="192">
        <f>(AJ40+AT40)/(AF40/100)</f>
        <v>50.504049392291911</v>
      </c>
      <c r="BG40" s="192">
        <f>(AM40+AU40)/(AF40/100)</f>
        <v>52.655027207415543</v>
      </c>
      <c r="BH40" s="192">
        <f>(AN40+AU40)/(AF40/100)</f>
        <v>53.694726333857609</v>
      </c>
      <c r="BI40" s="192">
        <f>(AO40+AU40)/(AF40/100)</f>
        <v>54.852208552680402</v>
      </c>
      <c r="BJ40" s="192">
        <f>(AP40+AU40)/(AF40/100)</f>
        <v>55.763830535984887</v>
      </c>
      <c r="BK40" s="192">
        <f>AQ40/(AF40/100)</f>
        <v>57.262213412429944</v>
      </c>
      <c r="BL40" s="33">
        <f>AR40/AH40</f>
        <v>0.55123463989955468</v>
      </c>
      <c r="BM40" s="41">
        <f>AV40/AF40</f>
        <v>0.24757192070229367</v>
      </c>
      <c r="BN40" s="41">
        <f>AW40/AF40</f>
        <v>0.25709272066973571</v>
      </c>
      <c r="BO40" s="193">
        <f>SUM(BO2:BO36)</f>
        <v>951</v>
      </c>
      <c r="BP40" s="193">
        <f>SUM(BP2:BP36)</f>
        <v>688</v>
      </c>
      <c r="BQ40" s="193">
        <f>SUM(BQ2:BQ36)/20</f>
        <v>66.667000000000002</v>
      </c>
      <c r="BR40" s="41">
        <f>AY40/AF40</f>
        <v>0.29926002532815277</v>
      </c>
      <c r="BS40" s="41">
        <f>AZ40/AF40</f>
        <v>0.30446450587359386</v>
      </c>
      <c r="BT40" s="41">
        <f>BA40/AF40</f>
        <v>0.3089340390743015</v>
      </c>
      <c r="BU40" s="41">
        <f>BB40/AF40</f>
        <v>0.31697536849110763</v>
      </c>
      <c r="BV40" s="41">
        <f>BC40/AF40</f>
        <v>0.31794731839977786</v>
      </c>
      <c r="BW40" s="33">
        <f>BD40/AH40</f>
        <v>0.30605164515738026</v>
      </c>
      <c r="BX40" s="119">
        <f>SUM(BX2:BX36)/22</f>
        <v>4750</v>
      </c>
      <c r="BY40" s="46">
        <f>SUM(BY2:BY36)</f>
        <v>17916</v>
      </c>
      <c r="BZ40" s="46"/>
      <c r="CA40" s="51">
        <f>BY40/(AF40/100)</f>
        <v>4.2890282176688999</v>
      </c>
      <c r="CB40" s="51">
        <f>AU40/(AF40/100)</f>
        <v>2.326934264107039</v>
      </c>
      <c r="CC40" s="120">
        <f t="shared" ref="CC40:CH40" si="31">SUM(CC2:CC36)</f>
        <v>50929900</v>
      </c>
      <c r="CD40" s="120">
        <f t="shared" si="31"/>
        <v>46905600</v>
      </c>
      <c r="CE40" s="121">
        <f t="shared" si="31"/>
        <v>34358582.600000001</v>
      </c>
      <c r="CF40" s="121">
        <f t="shared" si="31"/>
        <v>69575734.24000001</v>
      </c>
      <c r="CG40" s="121">
        <f t="shared" si="31"/>
        <v>12547017.400000002</v>
      </c>
      <c r="CH40" s="122">
        <f t="shared" si="31"/>
        <v>2718704.6599999997</v>
      </c>
      <c r="CI40" s="121">
        <v>16566979.32</v>
      </c>
      <c r="CJ40" s="123">
        <f>SUM(CJ2:CJ36)</f>
        <v>12572</v>
      </c>
      <c r="CK40" s="123">
        <f>SUM(CK2:CK36)</f>
        <v>9422</v>
      </c>
      <c r="CL40" s="54">
        <f>AB40/(S40/100)</f>
        <v>104.24228035552655</v>
      </c>
      <c r="CM40" s="54">
        <f>AB40/(Y40/100)</f>
        <v>100</v>
      </c>
      <c r="CN40" s="48">
        <f>SUM(CN2:CN36)</f>
        <v>98.313955203484824</v>
      </c>
    </row>
    <row r="41" spans="1:92" x14ac:dyDescent="0.25">
      <c r="A41" s="55" t="s">
        <v>323</v>
      </c>
      <c r="AF41" s="194">
        <v>412323</v>
      </c>
      <c r="AS41" s="195">
        <f>(AS40/AF41)*100</f>
        <v>0.86655364847461824</v>
      </c>
      <c r="AT41" s="195">
        <f>(AT40/AF41)*100</f>
        <v>1.5640650654947699</v>
      </c>
      <c r="AU41" s="195">
        <f>(AU40/AF41)*100</f>
        <v>2.3573751646160899</v>
      </c>
      <c r="AV41" s="196"/>
      <c r="AW41" s="196"/>
      <c r="AX41" s="197">
        <f>AX40-AW40</f>
        <v>11043</v>
      </c>
      <c r="AY41" s="197"/>
      <c r="AZ41" s="197"/>
      <c r="BA41" s="197"/>
      <c r="BB41" s="197"/>
      <c r="BC41" s="197"/>
      <c r="BD41" s="197"/>
      <c r="BE41" s="198">
        <f>(AI40+AS40)/(AF41/100)</f>
        <v>49.785726238895244</v>
      </c>
      <c r="BF41" s="198">
        <f>(AJ40+AT40)/(AF41/100)</f>
        <v>51.16474220453383</v>
      </c>
      <c r="BG41" s="198">
        <f>(AM40+AU40)/(AF41/100)</f>
        <v>53.343859061949011</v>
      </c>
      <c r="BH41" s="198">
        <f>(AN40+AU40)/(AF41/100)</f>
        <v>54.397159508443629</v>
      </c>
      <c r="BI41" s="198">
        <f>(AO40+AU40)/(AF41/100)</f>
        <v>55.569783883023753</v>
      </c>
      <c r="BJ41" s="198">
        <f>(AP40+AU40)/(AF41/100)</f>
        <v>56.493331684140834</v>
      </c>
      <c r="BK41" s="198">
        <f>AQ40/(AF41/100)</f>
        <v>58.011316370903401</v>
      </c>
      <c r="BL41" s="199"/>
      <c r="BM41" s="200">
        <f>AV40/AF41</f>
        <v>0.25081065087322318</v>
      </c>
      <c r="BN41" s="200">
        <f>AW40/AF41</f>
        <v>0.26045600172680156</v>
      </c>
      <c r="BO41" s="42"/>
      <c r="BP41" s="201">
        <f>BO40-BP40</f>
        <v>263</v>
      </c>
      <c r="BQ41" s="43"/>
      <c r="BR41" s="200">
        <f>AY40/AF41</f>
        <v>0.30317493809464907</v>
      </c>
      <c r="BS41" s="200">
        <f>AZ40/AF41</f>
        <v>0.30844750353485012</v>
      </c>
      <c r="BT41" s="200">
        <f>BA40/AF41</f>
        <v>0.31297550706606231</v>
      </c>
      <c r="BU41" s="200">
        <f>BB40/AF41</f>
        <v>0.32112203296929837</v>
      </c>
      <c r="BV41" s="200">
        <f>BC40/AF41</f>
        <v>0.3221066979043129</v>
      </c>
      <c r="BW41" s="202"/>
      <c r="CA41" s="203">
        <f>BY40/(AF41/100)</f>
        <v>4.3451371861380528</v>
      </c>
      <c r="CB41" s="203">
        <f>AU40/(AF41/100)</f>
        <v>2.3573751646160899</v>
      </c>
    </row>
    <row r="42" spans="1:92" ht="15" customHeight="1" x14ac:dyDescent="0.25"/>
    <row r="43" spans="1:92" ht="60" x14ac:dyDescent="0.25">
      <c r="A43" s="55" t="s">
        <v>314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111"/>
      <c r="AH43" s="111"/>
      <c r="AI43" s="111"/>
      <c r="AJ43" s="111"/>
      <c r="AK43" s="111"/>
      <c r="AL43" s="111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11"/>
      <c r="BF43" s="111"/>
      <c r="BG43" s="111"/>
      <c r="BH43" s="111"/>
      <c r="BI43" s="111"/>
      <c r="BJ43" s="111"/>
      <c r="BK43" s="111"/>
      <c r="BL43" s="111"/>
      <c r="BM43" s="136"/>
      <c r="BN43" s="136"/>
      <c r="BO43" s="137"/>
      <c r="BP43" s="137"/>
      <c r="BQ43" s="138"/>
      <c r="BR43" s="139"/>
      <c r="BS43" s="139"/>
      <c r="BT43" s="139"/>
      <c r="BU43" s="139"/>
      <c r="BV43" s="139"/>
      <c r="BW43" s="139"/>
      <c r="BX43" s="137"/>
      <c r="BY43" s="137"/>
      <c r="BZ43" s="137"/>
      <c r="CA43" s="138"/>
      <c r="CB43" s="138"/>
      <c r="CC43" s="137"/>
      <c r="CD43" s="137"/>
      <c r="CE43" s="137"/>
      <c r="CF43" s="137"/>
      <c r="CG43" s="137"/>
      <c r="CH43" s="137"/>
      <c r="CI43" s="137"/>
      <c r="CJ43" s="137"/>
      <c r="CK43" s="137"/>
      <c r="CN43" s="187"/>
    </row>
    <row r="45" spans="1:92" x14ac:dyDescent="0.25">
      <c r="A45" s="141"/>
      <c r="AF45" s="142"/>
      <c r="AG45" s="142"/>
      <c r="AH45" s="142"/>
      <c r="AI45" s="137"/>
      <c r="AJ45" s="137"/>
    </row>
    <row r="46" spans="1:92" x14ac:dyDescent="0.25">
      <c r="A46" s="143"/>
      <c r="AF46" s="142"/>
      <c r="AG46" s="142"/>
      <c r="AH46" s="142"/>
      <c r="AI46" s="137"/>
      <c r="AJ46" s="13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46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9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hidden="1" customWidth="1"/>
    <col min="20" max="24" width="15.42578125" style="124" hidden="1" customWidth="1"/>
    <col min="25" max="25" width="14.140625" style="124" hidden="1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2" width="12.5703125" style="126" customWidth="1"/>
    <col min="33" max="33" width="19.85546875" style="127" hidden="1" customWidth="1"/>
    <col min="34" max="34" width="14" style="127" customWidth="1"/>
    <col min="35" max="36" width="13.28515625" style="127" hidden="1" customWidth="1"/>
    <col min="37" max="37" width="15.7109375" style="127" hidden="1" customWidth="1"/>
    <col min="38" max="38" width="2.42578125" style="127" hidden="1" customWidth="1"/>
    <col min="39" max="39" width="11.28515625" style="127" hidden="1" customWidth="1"/>
    <col min="40" max="42" width="12.42578125" style="127" hidden="1" customWidth="1"/>
    <col min="43" max="43" width="12.42578125" style="127" customWidth="1"/>
    <col min="44" max="44" width="12.42578125" style="127" hidden="1" customWidth="1"/>
    <col min="45" max="46" width="12.140625" style="127" hidden="1" customWidth="1"/>
    <col min="47" max="47" width="12.140625" style="127" customWidth="1"/>
    <col min="48" max="49" width="15.5703125" style="127" hidden="1" customWidth="1"/>
    <col min="50" max="54" width="14.85546875" style="127" hidden="1" customWidth="1"/>
    <col min="55" max="55" width="14.85546875" style="127" customWidth="1"/>
    <col min="56" max="56" width="14.85546875" style="127" hidden="1" customWidth="1"/>
    <col min="57" max="62" width="14.42578125" style="127" hidden="1" customWidth="1"/>
    <col min="63" max="63" width="14.42578125" style="127" customWidth="1"/>
    <col min="64" max="64" width="16.140625" style="127" hidden="1" customWidth="1"/>
    <col min="65" max="66" width="17.85546875" style="128" hidden="1" customWidth="1"/>
    <col min="67" max="67" width="12.5703125" style="127" hidden="1" customWidth="1"/>
    <col min="68" max="68" width="11.5703125" style="127" hidden="1" customWidth="1"/>
    <col min="69" max="69" width="14.28515625" style="133" hidden="1" customWidth="1"/>
    <col min="70" max="70" width="15.140625" style="134" hidden="1" customWidth="1"/>
    <col min="71" max="73" width="15.85546875" style="134" hidden="1" customWidth="1"/>
    <col min="74" max="74" width="15.85546875" style="134" customWidth="1"/>
    <col min="75" max="75" width="15.85546875" style="134" hidden="1" customWidth="1"/>
    <col min="76" max="76" width="11.28515625" style="127" customWidth="1"/>
    <col min="77" max="77" width="10.7109375" style="127" customWidth="1"/>
    <col min="78" max="78" width="12.28515625" style="127" customWidth="1"/>
    <col min="79" max="80" width="12.7109375" style="133" hidden="1" customWidth="1"/>
    <col min="81" max="81" width="14.7109375" style="127" hidden="1" customWidth="1"/>
    <col min="82" max="82" width="14.5703125" style="127" hidden="1" customWidth="1"/>
    <col min="83" max="83" width="15.140625" style="127" hidden="1" customWidth="1"/>
    <col min="84" max="84" width="11.85546875" style="127" hidden="1" customWidth="1"/>
    <col min="85" max="85" width="12.7109375" style="127" hidden="1" customWidth="1"/>
    <col min="86" max="86" width="14.85546875" style="127" hidden="1" customWidth="1"/>
    <col min="87" max="87" width="14.7109375" style="127" hidden="1" customWidth="1"/>
    <col min="88" max="89" width="14" style="127" hidden="1" customWidth="1"/>
    <col min="90" max="90" width="15.5703125" style="126" hidden="1" customWidth="1"/>
    <col min="91" max="91" width="15.7109375" style="124" hidden="1" customWidth="1"/>
    <col min="92" max="92" width="21.5703125" style="127" hidden="1" customWidth="1"/>
    <col min="93" max="16384" width="9.140625" style="55"/>
  </cols>
  <sheetData>
    <row r="1" spans="1:93" s="84" customFormat="1" ht="156" customHeight="1" x14ac:dyDescent="0.25">
      <c r="A1" s="1" t="s">
        <v>0</v>
      </c>
      <c r="B1" s="80" t="s">
        <v>1</v>
      </c>
      <c r="C1" s="80" t="s">
        <v>2</v>
      </c>
      <c r="D1" s="80" t="s">
        <v>3</v>
      </c>
      <c r="E1" s="176"/>
      <c r="F1" s="176"/>
      <c r="G1" s="176"/>
      <c r="H1" s="176"/>
      <c r="I1" s="176"/>
      <c r="J1" s="176"/>
      <c r="K1" s="176"/>
      <c r="L1" s="176"/>
      <c r="M1" s="176"/>
      <c r="N1" s="80" t="s">
        <v>4</v>
      </c>
      <c r="O1" s="80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3" t="s">
        <v>20</v>
      </c>
      <c r="AE1" s="4" t="s">
        <v>21</v>
      </c>
      <c r="AF1" s="4" t="s">
        <v>22</v>
      </c>
      <c r="AG1" s="5" t="s">
        <v>23</v>
      </c>
      <c r="AH1" s="5" t="s">
        <v>253</v>
      </c>
      <c r="AI1" s="6" t="s">
        <v>25</v>
      </c>
      <c r="AJ1" s="6" t="s">
        <v>26</v>
      </c>
      <c r="AK1" s="6" t="s">
        <v>27</v>
      </c>
      <c r="AL1" s="6" t="s">
        <v>28</v>
      </c>
      <c r="AM1" s="6" t="s">
        <v>29</v>
      </c>
      <c r="AN1" s="6" t="s">
        <v>30</v>
      </c>
      <c r="AO1" s="6" t="s">
        <v>31</v>
      </c>
      <c r="AP1" s="6" t="s">
        <v>32</v>
      </c>
      <c r="AQ1" s="6" t="s">
        <v>33</v>
      </c>
      <c r="AR1" s="6" t="s">
        <v>34</v>
      </c>
      <c r="AS1" s="8" t="s">
        <v>50</v>
      </c>
      <c r="AT1" s="8" t="s">
        <v>51</v>
      </c>
      <c r="AU1" s="8" t="s">
        <v>52</v>
      </c>
      <c r="AV1" s="4" t="s">
        <v>83</v>
      </c>
      <c r="AW1" s="4" t="s">
        <v>84</v>
      </c>
      <c r="AX1" s="4" t="s">
        <v>85</v>
      </c>
      <c r="AY1" s="4" t="s">
        <v>86</v>
      </c>
      <c r="AZ1" s="4" t="s">
        <v>87</v>
      </c>
      <c r="BA1" s="4" t="s">
        <v>88</v>
      </c>
      <c r="BB1" s="4" t="s">
        <v>89</v>
      </c>
      <c r="BC1" s="4" t="s">
        <v>90</v>
      </c>
      <c r="BD1" s="4" t="s">
        <v>91</v>
      </c>
      <c r="BE1" s="13" t="s">
        <v>134</v>
      </c>
      <c r="BF1" s="13" t="s">
        <v>135</v>
      </c>
      <c r="BG1" s="13" t="s">
        <v>136</v>
      </c>
      <c r="BH1" s="13" t="s">
        <v>137</v>
      </c>
      <c r="BI1" s="13" t="s">
        <v>138</v>
      </c>
      <c r="BJ1" s="13" t="s">
        <v>139</v>
      </c>
      <c r="BK1" s="13" t="s">
        <v>140</v>
      </c>
      <c r="BL1" s="7" t="s">
        <v>141</v>
      </c>
      <c r="BM1" s="14" t="s">
        <v>142</v>
      </c>
      <c r="BN1" s="14" t="s">
        <v>143</v>
      </c>
      <c r="BO1" s="13" t="s">
        <v>144</v>
      </c>
      <c r="BP1" s="13" t="s">
        <v>145</v>
      </c>
      <c r="BQ1" s="15" t="s">
        <v>146</v>
      </c>
      <c r="BR1" s="15" t="s">
        <v>147</v>
      </c>
      <c r="BS1" s="15" t="s">
        <v>148</v>
      </c>
      <c r="BT1" s="15" t="s">
        <v>149</v>
      </c>
      <c r="BU1" s="15" t="s">
        <v>150</v>
      </c>
      <c r="BV1" s="15" t="s">
        <v>151</v>
      </c>
      <c r="BW1" s="16" t="s">
        <v>315</v>
      </c>
      <c r="BX1" s="4" t="s">
        <v>167</v>
      </c>
      <c r="BY1" s="4" t="s">
        <v>168</v>
      </c>
      <c r="BZ1" s="4" t="s">
        <v>198</v>
      </c>
      <c r="CA1" s="18" t="s">
        <v>199</v>
      </c>
      <c r="CB1" s="18" t="s">
        <v>200</v>
      </c>
      <c r="CC1" s="19" t="s">
        <v>201</v>
      </c>
      <c r="CD1" s="19" t="s">
        <v>202</v>
      </c>
      <c r="CE1" s="4" t="s">
        <v>203</v>
      </c>
      <c r="CF1" s="4" t="s">
        <v>204</v>
      </c>
      <c r="CG1" s="4" t="s">
        <v>205</v>
      </c>
      <c r="CH1" s="19" t="s">
        <v>206</v>
      </c>
      <c r="CI1" s="4" t="s">
        <v>207</v>
      </c>
      <c r="CJ1" s="4" t="s">
        <v>208</v>
      </c>
      <c r="CK1" s="4" t="s">
        <v>209</v>
      </c>
      <c r="CL1" s="20" t="s">
        <v>210</v>
      </c>
      <c r="CM1" s="21" t="s">
        <v>211</v>
      </c>
      <c r="CN1" s="4" t="s">
        <v>212</v>
      </c>
    </row>
    <row r="2" spans="1:93" x14ac:dyDescent="0.25">
      <c r="A2" s="23" t="s">
        <v>316</v>
      </c>
      <c r="B2" s="24">
        <v>2</v>
      </c>
      <c r="C2" s="24">
        <v>2</v>
      </c>
      <c r="D2" s="24">
        <f t="shared" ref="D2:D36" si="0">SUM(E2:M2)</f>
        <v>2723</v>
      </c>
      <c r="E2" s="24">
        <v>289</v>
      </c>
      <c r="F2" s="24">
        <v>0</v>
      </c>
      <c r="G2" s="24">
        <v>224</v>
      </c>
      <c r="H2" s="24">
        <v>84</v>
      </c>
      <c r="I2" s="24">
        <v>581</v>
      </c>
      <c r="J2" s="24">
        <v>330</v>
      </c>
      <c r="K2" s="24">
        <v>0</v>
      </c>
      <c r="L2" s="24">
        <v>1155</v>
      </c>
      <c r="M2" s="24">
        <v>60</v>
      </c>
      <c r="N2" s="24">
        <v>2</v>
      </c>
      <c r="O2" s="24">
        <v>2</v>
      </c>
      <c r="P2" s="24">
        <v>3</v>
      </c>
      <c r="Q2" s="24">
        <v>3</v>
      </c>
      <c r="R2" s="24">
        <f t="shared" ref="R2:R36" si="1">Q2-P2</f>
        <v>0</v>
      </c>
      <c r="S2" s="25">
        <v>2823</v>
      </c>
      <c r="T2" s="26">
        <v>132</v>
      </c>
      <c r="U2" s="26">
        <v>148</v>
      </c>
      <c r="V2" s="26">
        <v>165</v>
      </c>
      <c r="W2" s="26">
        <f t="shared" ref="W2:W36" si="2">U2-T2</f>
        <v>16</v>
      </c>
      <c r="X2" s="26">
        <v>291</v>
      </c>
      <c r="Y2" s="25">
        <v>2850</v>
      </c>
      <c r="Z2" s="26">
        <v>841</v>
      </c>
      <c r="AA2" s="26">
        <v>967</v>
      </c>
      <c r="AB2" s="26">
        <v>980</v>
      </c>
      <c r="AC2" s="26">
        <f t="shared" ref="AC2:AC36" si="3">AB2-AA2</f>
        <v>13</v>
      </c>
      <c r="AD2" s="27">
        <f t="shared" ref="AD2:AD36" si="4">AC2/(AA2/100)</f>
        <v>1.344364012409514</v>
      </c>
      <c r="AE2" s="28"/>
      <c r="AF2" s="29">
        <f>[1]Лист1!B7</f>
        <v>2850</v>
      </c>
      <c r="AG2" s="29"/>
      <c r="AH2" s="29">
        <v>2877</v>
      </c>
      <c r="AI2" s="30">
        <v>621</v>
      </c>
      <c r="AJ2" s="30">
        <v>815</v>
      </c>
      <c r="AK2" s="31">
        <f t="shared" ref="AK2:AK36" si="5">AJ2/(S2/100)</f>
        <v>28.869996457669146</v>
      </c>
      <c r="AL2" s="31">
        <f t="shared" ref="AL2:AL36" si="6">AJ2/(Y2/100)</f>
        <v>28.596491228070175</v>
      </c>
      <c r="AM2" s="32">
        <v>1550</v>
      </c>
      <c r="AN2" s="32">
        <v>1566</v>
      </c>
      <c r="AO2" s="32">
        <v>2001</v>
      </c>
      <c r="AP2" s="32">
        <v>2048</v>
      </c>
      <c r="AQ2" s="32">
        <v>2064</v>
      </c>
      <c r="AR2" s="32">
        <v>2064</v>
      </c>
      <c r="AS2" s="188"/>
      <c r="AT2" s="188"/>
      <c r="AU2" s="188"/>
      <c r="AV2" s="48">
        <v>387</v>
      </c>
      <c r="AW2" s="48">
        <v>644</v>
      </c>
      <c r="AX2" s="48">
        <v>477</v>
      </c>
      <c r="AY2" s="48">
        <v>839</v>
      </c>
      <c r="AZ2" s="48">
        <v>844</v>
      </c>
      <c r="BA2" s="48">
        <v>854</v>
      </c>
      <c r="BB2" s="48">
        <v>862</v>
      </c>
      <c r="BC2" s="48">
        <v>862</v>
      </c>
      <c r="BD2" s="48">
        <v>862</v>
      </c>
      <c r="BE2" s="41">
        <f t="shared" ref="BE2:BE36" si="7">(AI2+AS2)/AF2</f>
        <v>0.21789473684210525</v>
      </c>
      <c r="BF2" s="41">
        <f t="shared" ref="BF2:BF36" si="8">(AJ2+AT2)/AF2</f>
        <v>0.28596491228070176</v>
      </c>
      <c r="BG2" s="41">
        <f t="shared" ref="BG2:BG36" si="9">(AM2+AU2)/AF2</f>
        <v>0.54385964912280704</v>
      </c>
      <c r="BH2" s="41">
        <f t="shared" ref="BH2:BH36" si="10">(AN2+AU2)/AF2</f>
        <v>0.54947368421052634</v>
      </c>
      <c r="BI2" s="41">
        <f t="shared" ref="BI2:BI36" si="11">(AO2+AU2)/AF2</f>
        <v>0.70210526315789479</v>
      </c>
      <c r="BJ2" s="41">
        <f>(AP2+AU2)/AF2</f>
        <v>0.71859649122807012</v>
      </c>
      <c r="BK2" s="41">
        <f>AQ2/AF2</f>
        <v>0.72421052631578953</v>
      </c>
      <c r="BL2" s="33">
        <f>AR2/AH2</f>
        <v>0.71741397288842546</v>
      </c>
      <c r="BM2" s="41">
        <f t="shared" ref="BM2:BM36" si="12">AV2/AF2</f>
        <v>0.13578947368421052</v>
      </c>
      <c r="BN2" s="41">
        <f t="shared" ref="BN2:BN36" si="13">AW2/AF2</f>
        <v>0.22596491228070176</v>
      </c>
      <c r="BO2" s="42">
        <v>102</v>
      </c>
      <c r="BP2" s="42">
        <v>57</v>
      </c>
      <c r="BQ2" s="43">
        <v>6.67</v>
      </c>
      <c r="BR2" s="41">
        <f t="shared" ref="BR2:BR36" si="14">AY2/AF2</f>
        <v>0.2943859649122807</v>
      </c>
      <c r="BS2" s="41">
        <f t="shared" ref="BS2:BS37" si="15">AZ2/AF2</f>
        <v>0.29614035087719298</v>
      </c>
      <c r="BT2" s="41">
        <f t="shared" ref="BT2:BT36" si="16">BA2/AF2</f>
        <v>0.29964912280701755</v>
      </c>
      <c r="BU2" s="41">
        <f>BB2/AF2</f>
        <v>0.3024561403508772</v>
      </c>
      <c r="BV2" s="41">
        <f>BC2/AF2</f>
        <v>0.3024561403508772</v>
      </c>
      <c r="BW2" s="33">
        <f>BD2/AH2</f>
        <v>0.29961765728189088</v>
      </c>
      <c r="BX2" s="48">
        <v>5000</v>
      </c>
      <c r="BY2" s="48">
        <v>114</v>
      </c>
      <c r="BZ2" s="48"/>
      <c r="CA2" s="50">
        <f t="shared" ref="CA2:CA8" si="17">BY2/(AF2/100)</f>
        <v>4</v>
      </c>
      <c r="CB2" s="51"/>
      <c r="CC2" s="52"/>
      <c r="CD2" s="52"/>
      <c r="CE2" s="53"/>
      <c r="CF2" s="53">
        <v>776398.5</v>
      </c>
      <c r="CG2" s="53"/>
      <c r="CH2" s="52"/>
      <c r="CI2" s="53"/>
      <c r="CJ2" s="53"/>
      <c r="CK2" s="53"/>
      <c r="CL2" s="54">
        <f t="shared" ref="CL2:CL36" si="18">AB2/(S2/100)</f>
        <v>34.714842366277011</v>
      </c>
      <c r="CM2" s="54">
        <f t="shared" ref="CM2:CM36" si="19">AB2/(Y2/100)</f>
        <v>34.385964912280699</v>
      </c>
      <c r="CN2" s="48">
        <f t="shared" ref="CN2:CN36" si="20">AT2/(AF2/100)</f>
        <v>0</v>
      </c>
    </row>
    <row r="3" spans="1:93" x14ac:dyDescent="0.25">
      <c r="A3" s="23" t="s">
        <v>214</v>
      </c>
      <c r="B3" s="24">
        <v>2</v>
      </c>
      <c r="C3" s="24">
        <v>7</v>
      </c>
      <c r="D3" s="24">
        <f t="shared" si="0"/>
        <v>3310</v>
      </c>
      <c r="E3" s="24">
        <v>463</v>
      </c>
      <c r="F3" s="24">
        <v>0</v>
      </c>
      <c r="G3" s="24">
        <v>473</v>
      </c>
      <c r="H3" s="24">
        <v>121</v>
      </c>
      <c r="I3" s="24">
        <v>385</v>
      </c>
      <c r="J3" s="24">
        <v>1308</v>
      </c>
      <c r="K3" s="24">
        <v>109</v>
      </c>
      <c r="L3" s="24">
        <v>451</v>
      </c>
      <c r="M3" s="24">
        <v>0</v>
      </c>
      <c r="N3" s="24">
        <v>31</v>
      </c>
      <c r="O3" s="24">
        <v>31</v>
      </c>
      <c r="P3" s="24">
        <v>34</v>
      </c>
      <c r="Q3" s="24">
        <v>34</v>
      </c>
      <c r="R3" s="24">
        <f t="shared" si="1"/>
        <v>0</v>
      </c>
      <c r="S3" s="25">
        <v>6562</v>
      </c>
      <c r="T3" s="26">
        <v>1444</v>
      </c>
      <c r="U3" s="26">
        <v>1626</v>
      </c>
      <c r="V3" s="26">
        <v>1640</v>
      </c>
      <c r="W3" s="26">
        <f t="shared" si="2"/>
        <v>182</v>
      </c>
      <c r="X3" s="26">
        <v>2429</v>
      </c>
      <c r="Y3" s="25">
        <v>6764</v>
      </c>
      <c r="Z3" s="26">
        <v>3338</v>
      </c>
      <c r="AA3" s="26">
        <v>5372</v>
      </c>
      <c r="AB3" s="26">
        <v>5417</v>
      </c>
      <c r="AC3" s="26">
        <f t="shared" si="3"/>
        <v>45</v>
      </c>
      <c r="AD3" s="27">
        <f t="shared" si="4"/>
        <v>0.83767684288905442</v>
      </c>
      <c r="AE3" s="28">
        <v>1733</v>
      </c>
      <c r="AF3" s="29">
        <f>[1]Лист1!B8</f>
        <v>6562</v>
      </c>
      <c r="AG3" s="56">
        <v>4922</v>
      </c>
      <c r="AH3" s="56">
        <v>7011</v>
      </c>
      <c r="AI3" s="30">
        <v>4394</v>
      </c>
      <c r="AJ3" s="30">
        <v>4430</v>
      </c>
      <c r="AK3" s="31">
        <f t="shared" si="5"/>
        <v>67.509905516610786</v>
      </c>
      <c r="AL3" s="31">
        <f t="shared" si="6"/>
        <v>65.493790656416323</v>
      </c>
      <c r="AM3" s="32">
        <v>4184</v>
      </c>
      <c r="AN3" s="32">
        <v>4203</v>
      </c>
      <c r="AO3" s="32">
        <v>4223</v>
      </c>
      <c r="AP3" s="32">
        <v>4309</v>
      </c>
      <c r="AQ3" s="32">
        <v>4765</v>
      </c>
      <c r="AR3" s="32">
        <v>4797</v>
      </c>
      <c r="AS3" s="188"/>
      <c r="AT3" s="188"/>
      <c r="AU3" s="188">
        <v>326</v>
      </c>
      <c r="AV3" s="48">
        <v>1767</v>
      </c>
      <c r="AW3" s="48">
        <v>1783</v>
      </c>
      <c r="AX3" s="48">
        <v>1876</v>
      </c>
      <c r="AY3" s="48">
        <v>1891</v>
      </c>
      <c r="AZ3" s="48">
        <v>1925</v>
      </c>
      <c r="BA3" s="48">
        <v>1951</v>
      </c>
      <c r="BB3" s="48">
        <v>1991</v>
      </c>
      <c r="BC3" s="48">
        <v>1994</v>
      </c>
      <c r="BD3" s="48">
        <v>2016</v>
      </c>
      <c r="BE3" s="41">
        <f t="shared" si="7"/>
        <v>0.66961292288936303</v>
      </c>
      <c r="BF3" s="41">
        <f t="shared" si="8"/>
        <v>0.67509905516610791</v>
      </c>
      <c r="BG3" s="41">
        <f t="shared" si="9"/>
        <v>0.68729046022554097</v>
      </c>
      <c r="BH3" s="41">
        <f t="shared" si="10"/>
        <v>0.69018591892715631</v>
      </c>
      <c r="BI3" s="41">
        <f t="shared" si="11"/>
        <v>0.6932337701920146</v>
      </c>
      <c r="BJ3" s="41">
        <f t="shared" ref="BJ3:BJ36" si="21">(AP3+AU3)/AF3</f>
        <v>0.70633953063090527</v>
      </c>
      <c r="BK3" s="41">
        <f t="shared" ref="BK3:BK37" si="22">AQ3/AF3</f>
        <v>0.726150563852484</v>
      </c>
      <c r="BL3" s="33">
        <f t="shared" ref="BL3:BL36" si="23">AR3/AH3</f>
        <v>0.68421052631578949</v>
      </c>
      <c r="BM3" s="41">
        <f t="shared" si="12"/>
        <v>0.26927765925022856</v>
      </c>
      <c r="BN3" s="41">
        <f t="shared" si="13"/>
        <v>0.27171594026211521</v>
      </c>
      <c r="BO3" s="57">
        <v>21</v>
      </c>
      <c r="BP3" s="57">
        <v>20</v>
      </c>
      <c r="BQ3" s="58">
        <v>60</v>
      </c>
      <c r="BR3" s="41">
        <f t="shared" si="14"/>
        <v>0.28817433709234991</v>
      </c>
      <c r="BS3" s="41">
        <f t="shared" si="15"/>
        <v>0.29335568424260894</v>
      </c>
      <c r="BT3" s="41">
        <f t="shared" si="16"/>
        <v>0.29731789088692473</v>
      </c>
      <c r="BU3" s="41">
        <f t="shared" ref="BU3:BU37" si="24">BB3/AF3</f>
        <v>0.30341359341664126</v>
      </c>
      <c r="BV3" s="41">
        <f t="shared" ref="BV3:BV36" si="25">BC3/AF3</f>
        <v>0.30387077110637001</v>
      </c>
      <c r="BW3" s="33">
        <f t="shared" ref="BW3:BW36" si="26">BD3/AH3</f>
        <v>0.28754813863928114</v>
      </c>
      <c r="BX3" s="48">
        <v>2800</v>
      </c>
      <c r="BY3" s="56">
        <v>328</v>
      </c>
      <c r="BZ3" s="56">
        <f>AU3/(BY3/100)</f>
        <v>99.390243902439025</v>
      </c>
      <c r="CA3" s="50">
        <f t="shared" si="17"/>
        <v>4.9984760743675709</v>
      </c>
      <c r="CB3" s="51">
        <f>AU3/(AF3/100)</f>
        <v>4.9679975617189882</v>
      </c>
      <c r="CC3" s="52">
        <f>BX3*BY3</f>
        <v>918400</v>
      </c>
      <c r="CD3" s="52">
        <f>BX3*AU3</f>
        <v>912800</v>
      </c>
      <c r="CE3" s="53">
        <v>774956.16</v>
      </c>
      <c r="CF3" s="53">
        <v>826560.96</v>
      </c>
      <c r="CG3" s="53">
        <f>CD3-CE3</f>
        <v>137843.83999999997</v>
      </c>
      <c r="CH3" s="52">
        <v>91839.039999999994</v>
      </c>
      <c r="CI3" s="53">
        <f>CC3-CE3</f>
        <v>143443.83999999997</v>
      </c>
      <c r="CJ3" s="53">
        <v>345</v>
      </c>
      <c r="CK3" s="53">
        <v>326</v>
      </c>
      <c r="CL3" s="54">
        <f t="shared" si="18"/>
        <v>82.551051508686371</v>
      </c>
      <c r="CM3" s="54">
        <f t="shared" si="19"/>
        <v>80.08574807806032</v>
      </c>
      <c r="CN3" s="48">
        <f t="shared" si="20"/>
        <v>0</v>
      </c>
    </row>
    <row r="4" spans="1:93" x14ac:dyDescent="0.25">
      <c r="A4" s="23" t="s">
        <v>215</v>
      </c>
      <c r="B4" s="24">
        <v>2</v>
      </c>
      <c r="C4" s="24">
        <v>22</v>
      </c>
      <c r="D4" s="24">
        <f t="shared" si="0"/>
        <v>1112</v>
      </c>
      <c r="E4" s="24">
        <v>108</v>
      </c>
      <c r="F4" s="24">
        <v>0</v>
      </c>
      <c r="G4" s="24">
        <v>0</v>
      </c>
      <c r="H4" s="24">
        <v>24</v>
      </c>
      <c r="I4" s="24">
        <v>601</v>
      </c>
      <c r="J4" s="24">
        <v>188</v>
      </c>
      <c r="K4" s="24">
        <v>0</v>
      </c>
      <c r="L4" s="24">
        <v>191</v>
      </c>
      <c r="M4" s="24">
        <v>0</v>
      </c>
      <c r="N4" s="24">
        <v>23</v>
      </c>
      <c r="O4" s="24">
        <v>24</v>
      </c>
      <c r="P4" s="24">
        <v>24</v>
      </c>
      <c r="Q4" s="24">
        <v>24</v>
      </c>
      <c r="R4" s="24">
        <f t="shared" si="1"/>
        <v>0</v>
      </c>
      <c r="S4" s="25">
        <v>4566</v>
      </c>
      <c r="T4" s="26">
        <v>320</v>
      </c>
      <c r="U4" s="26">
        <v>502</v>
      </c>
      <c r="V4" s="26">
        <v>545</v>
      </c>
      <c r="W4" s="26">
        <f t="shared" si="2"/>
        <v>182</v>
      </c>
      <c r="X4" s="26">
        <v>774</v>
      </c>
      <c r="Y4" s="25">
        <v>4715</v>
      </c>
      <c r="Z4" s="26">
        <v>923</v>
      </c>
      <c r="AA4" s="26">
        <v>1049</v>
      </c>
      <c r="AB4" s="26">
        <v>1049</v>
      </c>
      <c r="AC4" s="26">
        <f t="shared" si="3"/>
        <v>0</v>
      </c>
      <c r="AD4" s="27">
        <f t="shared" si="4"/>
        <v>0</v>
      </c>
      <c r="AE4" s="28">
        <v>246</v>
      </c>
      <c r="AF4" s="29">
        <f>[1]Лист1!B9</f>
        <v>4638</v>
      </c>
      <c r="AG4" s="29"/>
      <c r="AH4" s="29">
        <v>4773</v>
      </c>
      <c r="AI4" s="30">
        <v>1402</v>
      </c>
      <c r="AJ4" s="30">
        <v>1497</v>
      </c>
      <c r="AK4" s="31">
        <f t="shared" si="5"/>
        <v>32.78580814717477</v>
      </c>
      <c r="AL4" s="31">
        <f t="shared" si="6"/>
        <v>31.749734888653236</v>
      </c>
      <c r="AM4" s="32">
        <v>1515</v>
      </c>
      <c r="AN4" s="32">
        <v>1645</v>
      </c>
      <c r="AO4" s="32">
        <v>2231</v>
      </c>
      <c r="AP4" s="32">
        <v>2590</v>
      </c>
      <c r="AQ4" s="32">
        <v>3165</v>
      </c>
      <c r="AR4" s="32">
        <v>3255</v>
      </c>
      <c r="AS4" s="188"/>
      <c r="AT4" s="188">
        <v>99</v>
      </c>
      <c r="AU4" s="188">
        <v>464</v>
      </c>
      <c r="AV4" s="48">
        <v>971</v>
      </c>
      <c r="AW4" s="48">
        <v>1021</v>
      </c>
      <c r="AX4" s="48">
        <v>1182</v>
      </c>
      <c r="AY4" s="48">
        <v>1417</v>
      </c>
      <c r="AZ4" s="48">
        <v>1467</v>
      </c>
      <c r="BA4" s="48">
        <v>1509</v>
      </c>
      <c r="BB4" s="48">
        <v>1580</v>
      </c>
      <c r="BC4" s="48">
        <v>1592</v>
      </c>
      <c r="BD4" s="48">
        <v>1589</v>
      </c>
      <c r="BE4" s="41">
        <f t="shared" si="7"/>
        <v>0.30228546787408367</v>
      </c>
      <c r="BF4" s="41">
        <f t="shared" si="8"/>
        <v>0.34411384217335056</v>
      </c>
      <c r="BG4" s="41">
        <f t="shared" si="9"/>
        <v>0.42669253988788269</v>
      </c>
      <c r="BH4" s="41">
        <f t="shared" si="10"/>
        <v>0.45472186287192756</v>
      </c>
      <c r="BI4" s="41">
        <f t="shared" si="11"/>
        <v>0.58106942647692972</v>
      </c>
      <c r="BJ4" s="41">
        <f t="shared" si="21"/>
        <v>0.65847347994825356</v>
      </c>
      <c r="BK4" s="41">
        <f t="shared" si="22"/>
        <v>0.68240620957309184</v>
      </c>
      <c r="BL4" s="33">
        <f t="shared" si="23"/>
        <v>0.68196103079824011</v>
      </c>
      <c r="BM4" s="41">
        <f t="shared" si="12"/>
        <v>0.20935748167313498</v>
      </c>
      <c r="BN4" s="41">
        <f t="shared" si="13"/>
        <v>0.22013799051315222</v>
      </c>
      <c r="BO4" s="42">
        <v>28</v>
      </c>
      <c r="BP4" s="42">
        <v>25</v>
      </c>
      <c r="BQ4" s="43">
        <v>73.33</v>
      </c>
      <c r="BR4" s="41">
        <f t="shared" si="14"/>
        <v>0.30551962052608883</v>
      </c>
      <c r="BS4" s="41">
        <f t="shared" si="15"/>
        <v>0.31630012936610608</v>
      </c>
      <c r="BT4" s="41">
        <f t="shared" si="16"/>
        <v>0.32535575679172057</v>
      </c>
      <c r="BU4" s="41">
        <f t="shared" si="24"/>
        <v>0.34066407934454507</v>
      </c>
      <c r="BV4" s="41">
        <f t="shared" si="25"/>
        <v>0.34325140146614919</v>
      </c>
      <c r="BW4" s="33">
        <f t="shared" si="26"/>
        <v>0.33291430965849572</v>
      </c>
      <c r="BX4" s="48">
        <v>4200</v>
      </c>
      <c r="BY4" s="48">
        <v>464</v>
      </c>
      <c r="BZ4" s="56">
        <f>AU4/(BY4/100)</f>
        <v>100</v>
      </c>
      <c r="CA4" s="50">
        <f t="shared" si="17"/>
        <v>10.004312203536006</v>
      </c>
      <c r="CB4" s="51">
        <f>AU4/(AF4/100)</f>
        <v>10.004312203536006</v>
      </c>
      <c r="CC4" s="52">
        <f>BX4*BY4</f>
        <v>1948800</v>
      </c>
      <c r="CD4" s="52">
        <f>BX4*AU4</f>
        <v>1948800</v>
      </c>
      <c r="CE4" s="53">
        <v>1703913.79</v>
      </c>
      <c r="CF4" s="53">
        <v>1905076.1</v>
      </c>
      <c r="CG4" s="53">
        <f>CD4-CE4</f>
        <v>244886.20999999996</v>
      </c>
      <c r="CH4" s="52">
        <v>43723.9</v>
      </c>
      <c r="CI4" s="53">
        <f>CC4-CE4</f>
        <v>244886.20999999996</v>
      </c>
      <c r="CJ4" s="53">
        <v>487</v>
      </c>
      <c r="CK4" s="53">
        <v>441</v>
      </c>
      <c r="CL4" s="54">
        <f t="shared" si="18"/>
        <v>22.974156811213316</v>
      </c>
      <c r="CM4" s="54">
        <f t="shared" si="19"/>
        <v>22.248144220572641</v>
      </c>
      <c r="CN4" s="48">
        <f t="shared" si="20"/>
        <v>2.1345407503234153</v>
      </c>
    </row>
    <row r="5" spans="1:93" x14ac:dyDescent="0.25">
      <c r="A5" s="23" t="s">
        <v>317</v>
      </c>
      <c r="B5" s="24">
        <v>2</v>
      </c>
      <c r="C5" s="24">
        <v>3</v>
      </c>
      <c r="D5" s="24">
        <f t="shared" si="0"/>
        <v>1962</v>
      </c>
      <c r="E5" s="24">
        <v>134</v>
      </c>
      <c r="F5" s="24">
        <v>0</v>
      </c>
      <c r="G5" s="24">
        <v>28</v>
      </c>
      <c r="H5" s="24">
        <v>253</v>
      </c>
      <c r="I5" s="24">
        <v>1020</v>
      </c>
      <c r="J5" s="24">
        <v>341</v>
      </c>
      <c r="K5" s="24">
        <v>0</v>
      </c>
      <c r="L5" s="24">
        <v>186</v>
      </c>
      <c r="M5" s="24">
        <v>0</v>
      </c>
      <c r="N5" s="24">
        <v>3</v>
      </c>
      <c r="O5" s="24">
        <v>3</v>
      </c>
      <c r="P5" s="24">
        <v>3</v>
      </c>
      <c r="Q5" s="24">
        <v>4</v>
      </c>
      <c r="R5" s="24">
        <f t="shared" si="1"/>
        <v>1</v>
      </c>
      <c r="S5" s="25">
        <v>3230</v>
      </c>
      <c r="T5" s="26">
        <v>463</v>
      </c>
      <c r="U5" s="26">
        <v>497</v>
      </c>
      <c r="V5" s="26">
        <v>518</v>
      </c>
      <c r="W5" s="26">
        <f t="shared" si="2"/>
        <v>34</v>
      </c>
      <c r="X5" s="26">
        <v>552</v>
      </c>
      <c r="Y5" s="25">
        <v>3372</v>
      </c>
      <c r="Z5" s="26">
        <v>676</v>
      </c>
      <c r="AA5" s="26">
        <v>840</v>
      </c>
      <c r="AB5" s="26">
        <v>913</v>
      </c>
      <c r="AC5" s="26">
        <f t="shared" si="3"/>
        <v>73</v>
      </c>
      <c r="AD5" s="27">
        <f t="shared" si="4"/>
        <v>8.6904761904761898</v>
      </c>
      <c r="AE5" s="28">
        <v>17</v>
      </c>
      <c r="AF5" s="29">
        <f>[1]Лист1!B10</f>
        <v>3199</v>
      </c>
      <c r="AG5" s="29"/>
      <c r="AH5" s="29">
        <v>3451</v>
      </c>
      <c r="AI5" s="30">
        <v>2126</v>
      </c>
      <c r="AJ5" s="30">
        <v>2141</v>
      </c>
      <c r="AK5" s="31">
        <f t="shared" si="5"/>
        <v>66.284829721362229</v>
      </c>
      <c r="AL5" s="31">
        <f t="shared" si="6"/>
        <v>63.493475682087784</v>
      </c>
      <c r="AM5" s="32">
        <v>2227</v>
      </c>
      <c r="AN5" s="32">
        <v>2227</v>
      </c>
      <c r="AO5" s="32">
        <v>2230</v>
      </c>
      <c r="AP5" s="32">
        <v>2313</v>
      </c>
      <c r="AQ5" s="32">
        <v>2320</v>
      </c>
      <c r="AR5" s="32">
        <v>2361</v>
      </c>
      <c r="AS5" s="188"/>
      <c r="AT5" s="188"/>
      <c r="AU5" s="188"/>
      <c r="AV5" s="48">
        <v>712</v>
      </c>
      <c r="AW5" s="48">
        <v>933</v>
      </c>
      <c r="AX5" s="48">
        <v>790</v>
      </c>
      <c r="AY5" s="48">
        <v>1015</v>
      </c>
      <c r="AZ5" s="48">
        <v>1018</v>
      </c>
      <c r="BA5" s="48">
        <v>1028</v>
      </c>
      <c r="BB5" s="48">
        <v>1049</v>
      </c>
      <c r="BC5" s="48">
        <v>1068</v>
      </c>
      <c r="BD5" s="48">
        <v>1091</v>
      </c>
      <c r="BE5" s="41">
        <f t="shared" si="7"/>
        <v>0.66458268208815252</v>
      </c>
      <c r="BF5" s="41">
        <f t="shared" si="8"/>
        <v>0.66927164738980927</v>
      </c>
      <c r="BG5" s="41">
        <f t="shared" si="9"/>
        <v>0.69615504845264142</v>
      </c>
      <c r="BH5" s="41">
        <f t="shared" si="10"/>
        <v>0.69615504845264142</v>
      </c>
      <c r="BI5" s="41">
        <f t="shared" si="11"/>
        <v>0.69709284151297279</v>
      </c>
      <c r="BJ5" s="41">
        <f t="shared" si="21"/>
        <v>0.72303844951547358</v>
      </c>
      <c r="BK5" s="41">
        <f t="shared" si="22"/>
        <v>0.72522663332291337</v>
      </c>
      <c r="BL5" s="33">
        <f t="shared" si="23"/>
        <v>0.6841495218777166</v>
      </c>
      <c r="BM5" s="41">
        <f t="shared" si="12"/>
        <v>0.22256955298530792</v>
      </c>
      <c r="BN5" s="41">
        <f t="shared" si="13"/>
        <v>0.29165364176305097</v>
      </c>
      <c r="BO5" s="42">
        <v>12</v>
      </c>
      <c r="BP5" s="42">
        <v>12</v>
      </c>
      <c r="BQ5" s="43">
        <v>60</v>
      </c>
      <c r="BR5" s="41">
        <f t="shared" si="14"/>
        <v>0.3172866520787746</v>
      </c>
      <c r="BS5" s="41">
        <f t="shared" si="15"/>
        <v>0.31822444513910597</v>
      </c>
      <c r="BT5" s="41">
        <f t="shared" si="16"/>
        <v>0.32135042200687713</v>
      </c>
      <c r="BU5" s="41">
        <f t="shared" si="24"/>
        <v>0.32791497342919662</v>
      </c>
      <c r="BV5" s="41">
        <f t="shared" si="25"/>
        <v>0.33385432947796184</v>
      </c>
      <c r="BW5" s="33">
        <f t="shared" si="26"/>
        <v>0.31614024920312955</v>
      </c>
      <c r="BX5" s="48">
        <v>5500</v>
      </c>
      <c r="BY5" s="48">
        <v>175</v>
      </c>
      <c r="BZ5" s="56"/>
      <c r="CA5" s="50">
        <f t="shared" si="17"/>
        <v>5.4704595185995624</v>
      </c>
      <c r="CB5" s="51"/>
      <c r="CC5" s="52"/>
      <c r="CD5" s="52"/>
      <c r="CE5" s="53"/>
      <c r="CF5" s="53">
        <v>876224</v>
      </c>
      <c r="CG5" s="53"/>
      <c r="CH5" s="52"/>
      <c r="CI5" s="53"/>
      <c r="CJ5" s="53"/>
      <c r="CK5" s="53"/>
      <c r="CL5" s="54">
        <f t="shared" si="18"/>
        <v>28.266253869969042</v>
      </c>
      <c r="CM5" s="54">
        <f t="shared" si="19"/>
        <v>27.075919335705812</v>
      </c>
      <c r="CN5" s="48">
        <f t="shared" si="20"/>
        <v>0</v>
      </c>
    </row>
    <row r="6" spans="1:93" x14ac:dyDescent="0.25">
      <c r="A6" s="23" t="s">
        <v>217</v>
      </c>
      <c r="B6" s="24">
        <v>3</v>
      </c>
      <c r="C6" s="24">
        <v>29</v>
      </c>
      <c r="D6" s="24">
        <f t="shared" si="0"/>
        <v>5430</v>
      </c>
      <c r="E6" s="24">
        <v>932</v>
      </c>
      <c r="F6" s="24">
        <v>0</v>
      </c>
      <c r="G6" s="24">
        <v>795</v>
      </c>
      <c r="H6" s="24">
        <v>304</v>
      </c>
      <c r="I6" s="24">
        <v>1453</v>
      </c>
      <c r="J6" s="24">
        <v>1572</v>
      </c>
      <c r="K6" s="24">
        <v>0</v>
      </c>
      <c r="L6" s="24">
        <v>254</v>
      </c>
      <c r="M6" s="24">
        <v>120</v>
      </c>
      <c r="N6" s="24">
        <v>33</v>
      </c>
      <c r="O6" s="24">
        <v>34</v>
      </c>
      <c r="P6" s="24">
        <v>36</v>
      </c>
      <c r="Q6" s="24">
        <v>35</v>
      </c>
      <c r="R6" s="24">
        <f t="shared" si="1"/>
        <v>-1</v>
      </c>
      <c r="S6" s="25">
        <v>15198</v>
      </c>
      <c r="T6" s="24">
        <v>470</v>
      </c>
      <c r="U6" s="24">
        <v>1483</v>
      </c>
      <c r="V6" s="24">
        <v>1858</v>
      </c>
      <c r="W6" s="26">
        <f t="shared" si="2"/>
        <v>1013</v>
      </c>
      <c r="X6" s="26">
        <v>2125</v>
      </c>
      <c r="Y6" s="25">
        <v>15997</v>
      </c>
      <c r="Z6" s="26">
        <v>3165</v>
      </c>
      <c r="AA6" s="26">
        <v>4000</v>
      </c>
      <c r="AB6" s="26">
        <v>4085</v>
      </c>
      <c r="AC6" s="26">
        <f t="shared" si="3"/>
        <v>85</v>
      </c>
      <c r="AD6" s="27">
        <f t="shared" si="4"/>
        <v>2.125</v>
      </c>
      <c r="AE6" s="28">
        <v>318</v>
      </c>
      <c r="AF6" s="29">
        <f>[1]Лист1!B2</f>
        <v>15997</v>
      </c>
      <c r="AG6" s="56">
        <v>11998</v>
      </c>
      <c r="AH6" s="56">
        <v>16493</v>
      </c>
      <c r="AI6" s="30">
        <v>9103</v>
      </c>
      <c r="AJ6" s="30">
        <v>8629</v>
      </c>
      <c r="AK6" s="31">
        <f t="shared" si="5"/>
        <v>56.777207527306231</v>
      </c>
      <c r="AL6" s="31">
        <f t="shared" si="6"/>
        <v>53.941364005751076</v>
      </c>
      <c r="AM6" s="32">
        <v>8932</v>
      </c>
      <c r="AN6" s="32">
        <v>8981</v>
      </c>
      <c r="AO6" s="32">
        <v>9012</v>
      </c>
      <c r="AP6" s="32">
        <v>9039</v>
      </c>
      <c r="AQ6" s="32">
        <v>12187</v>
      </c>
      <c r="AR6" s="32">
        <v>12226</v>
      </c>
      <c r="AS6" s="188">
        <v>1990</v>
      </c>
      <c r="AT6" s="188">
        <v>3104</v>
      </c>
      <c r="AU6" s="188">
        <v>3139</v>
      </c>
      <c r="AV6" s="48">
        <v>6328</v>
      </c>
      <c r="AW6" s="48">
        <v>6635</v>
      </c>
      <c r="AX6" s="48">
        <v>7098</v>
      </c>
      <c r="AY6" s="48">
        <v>7206</v>
      </c>
      <c r="AZ6" s="48">
        <v>7198</v>
      </c>
      <c r="BA6" s="48">
        <v>7212</v>
      </c>
      <c r="BB6" s="48">
        <v>7350</v>
      </c>
      <c r="BC6" s="48">
        <v>7350</v>
      </c>
      <c r="BD6" s="48">
        <v>7359</v>
      </c>
      <c r="BE6" s="41">
        <f t="shared" si="7"/>
        <v>0.69344252047258859</v>
      </c>
      <c r="BF6" s="41">
        <f t="shared" si="8"/>
        <v>0.73345002187910235</v>
      </c>
      <c r="BG6" s="41">
        <f t="shared" si="9"/>
        <v>0.75457898355941744</v>
      </c>
      <c r="BH6" s="41">
        <f t="shared" si="10"/>
        <v>0.75764205788585359</v>
      </c>
      <c r="BI6" s="41">
        <f t="shared" si="11"/>
        <v>0.75957992123523166</v>
      </c>
      <c r="BJ6" s="41">
        <f t="shared" si="21"/>
        <v>0.7612677377008189</v>
      </c>
      <c r="BK6" s="41">
        <f t="shared" si="22"/>
        <v>0.76183034318934806</v>
      </c>
      <c r="BL6" s="33">
        <f t="shared" si="23"/>
        <v>0.74128418116776817</v>
      </c>
      <c r="BM6" s="41">
        <f t="shared" si="12"/>
        <v>0.39557417015690444</v>
      </c>
      <c r="BN6" s="41">
        <f t="shared" si="13"/>
        <v>0.41476526848784145</v>
      </c>
      <c r="BO6" s="42">
        <v>58</v>
      </c>
      <c r="BP6" s="42">
        <v>58</v>
      </c>
      <c r="BQ6" s="43">
        <v>86.67</v>
      </c>
      <c r="BR6" s="41">
        <f t="shared" si="14"/>
        <v>0.45045946114896546</v>
      </c>
      <c r="BS6" s="41">
        <f t="shared" si="15"/>
        <v>0.44995936738138403</v>
      </c>
      <c r="BT6" s="41">
        <f t="shared" si="16"/>
        <v>0.45083453147465152</v>
      </c>
      <c r="BU6" s="41">
        <f t="shared" si="24"/>
        <v>0.459461148965431</v>
      </c>
      <c r="BV6" s="41">
        <f t="shared" si="25"/>
        <v>0.459461148965431</v>
      </c>
      <c r="BW6" s="33">
        <f t="shared" si="26"/>
        <v>0.44618929242709027</v>
      </c>
      <c r="BX6" s="48">
        <v>4700</v>
      </c>
      <c r="BY6" s="48">
        <v>3139</v>
      </c>
      <c r="BZ6" s="56">
        <f>AU6/(BY6/100)</f>
        <v>100</v>
      </c>
      <c r="CA6" s="50">
        <f t="shared" si="17"/>
        <v>19.622429205476028</v>
      </c>
      <c r="CB6" s="51">
        <f>AU6/(AF6/100)</f>
        <v>19.622429205476028</v>
      </c>
      <c r="CC6" s="52">
        <f>BX6*BY6</f>
        <v>14753300</v>
      </c>
      <c r="CD6" s="52">
        <f>BX6*AU6</f>
        <v>14753300</v>
      </c>
      <c r="CE6" s="53">
        <v>11211612.34</v>
      </c>
      <c r="CF6" s="53">
        <v>13809339.060000001</v>
      </c>
      <c r="CG6" s="53">
        <f>CD6-CE6</f>
        <v>3541687.66</v>
      </c>
      <c r="CH6" s="52">
        <v>943960.94</v>
      </c>
      <c r="CI6" s="53">
        <f>CC6-CE6</f>
        <v>3541687.66</v>
      </c>
      <c r="CJ6" s="53">
        <v>3644</v>
      </c>
      <c r="CK6" s="53">
        <v>3127</v>
      </c>
      <c r="CL6" s="54">
        <f t="shared" si="18"/>
        <v>26.878536649559155</v>
      </c>
      <c r="CM6" s="54">
        <f t="shared" si="19"/>
        <v>25.536038007126336</v>
      </c>
      <c r="CN6" s="48">
        <f t="shared" si="20"/>
        <v>19.403638182159156</v>
      </c>
    </row>
    <row r="7" spans="1:93" x14ac:dyDescent="0.25">
      <c r="A7" s="23" t="s">
        <v>218</v>
      </c>
      <c r="B7" s="24">
        <v>2</v>
      </c>
      <c r="C7" s="24">
        <v>15</v>
      </c>
      <c r="D7" s="24">
        <f t="shared" si="0"/>
        <v>2439</v>
      </c>
      <c r="E7" s="24">
        <v>87</v>
      </c>
      <c r="F7" s="24">
        <v>0</v>
      </c>
      <c r="G7" s="24">
        <v>135</v>
      </c>
      <c r="H7" s="24">
        <v>211</v>
      </c>
      <c r="I7" s="24">
        <v>976</v>
      </c>
      <c r="J7" s="24">
        <v>470</v>
      </c>
      <c r="K7" s="24">
        <v>0</v>
      </c>
      <c r="L7" s="24">
        <v>560</v>
      </c>
      <c r="M7" s="24">
        <v>0</v>
      </c>
      <c r="N7" s="24">
        <v>17</v>
      </c>
      <c r="O7" s="24">
        <v>18</v>
      </c>
      <c r="P7" s="24">
        <v>17</v>
      </c>
      <c r="Q7" s="24">
        <v>17</v>
      </c>
      <c r="R7" s="24">
        <f t="shared" si="1"/>
        <v>0</v>
      </c>
      <c r="S7" s="25">
        <v>8601</v>
      </c>
      <c r="T7" s="24">
        <v>4451</v>
      </c>
      <c r="U7" s="24">
        <v>4660</v>
      </c>
      <c r="V7" s="24">
        <v>4713</v>
      </c>
      <c r="W7" s="26">
        <f t="shared" si="2"/>
        <v>209</v>
      </c>
      <c r="X7" s="26">
        <v>5143</v>
      </c>
      <c r="Y7" s="25">
        <v>8946</v>
      </c>
      <c r="Z7" s="26">
        <v>6208</v>
      </c>
      <c r="AA7" s="26">
        <v>7624</v>
      </c>
      <c r="AB7" s="26">
        <v>7942</v>
      </c>
      <c r="AC7" s="26">
        <f t="shared" si="3"/>
        <v>318</v>
      </c>
      <c r="AD7" s="27">
        <f t="shared" si="4"/>
        <v>4.1710388247639036</v>
      </c>
      <c r="AE7" s="28">
        <v>4318</v>
      </c>
      <c r="AF7" s="29">
        <f>[1]Лист1!B3</f>
        <v>8946</v>
      </c>
      <c r="AG7" s="56">
        <v>6710</v>
      </c>
      <c r="AH7" s="56">
        <v>9248</v>
      </c>
      <c r="AI7" s="30">
        <v>7043</v>
      </c>
      <c r="AJ7" s="30">
        <v>7057</v>
      </c>
      <c r="AK7" s="31">
        <f t="shared" si="5"/>
        <v>82.048599000116255</v>
      </c>
      <c r="AL7" s="31">
        <f t="shared" si="6"/>
        <v>78.884417616811987</v>
      </c>
      <c r="AM7" s="32">
        <v>7085</v>
      </c>
      <c r="AN7" s="32">
        <v>7116</v>
      </c>
      <c r="AO7" s="32">
        <v>7141</v>
      </c>
      <c r="AP7" s="32">
        <v>7149</v>
      </c>
      <c r="AQ7" s="32">
        <v>7249</v>
      </c>
      <c r="AR7" s="32">
        <v>7246</v>
      </c>
      <c r="AS7" s="188"/>
      <c r="AT7" s="188">
        <v>1</v>
      </c>
      <c r="AU7" s="188">
        <v>100</v>
      </c>
      <c r="AV7" s="48">
        <v>2848</v>
      </c>
      <c r="AW7" s="48">
        <v>2927</v>
      </c>
      <c r="AX7" s="48">
        <v>3041</v>
      </c>
      <c r="AY7" s="48">
        <v>3440</v>
      </c>
      <c r="AZ7" s="48">
        <v>3542</v>
      </c>
      <c r="BA7" s="48">
        <v>3614</v>
      </c>
      <c r="BB7" s="48">
        <v>3717</v>
      </c>
      <c r="BC7" s="48">
        <v>3727</v>
      </c>
      <c r="BD7" s="48">
        <v>3787</v>
      </c>
      <c r="BE7" s="41">
        <f t="shared" si="7"/>
        <v>0.78727923094120278</v>
      </c>
      <c r="BF7" s="41">
        <f t="shared" si="8"/>
        <v>0.78895595797004248</v>
      </c>
      <c r="BG7" s="41">
        <f t="shared" si="9"/>
        <v>0.8031522468142186</v>
      </c>
      <c r="BH7" s="41">
        <f t="shared" si="10"/>
        <v>0.80661748267382072</v>
      </c>
      <c r="BI7" s="41">
        <f t="shared" si="11"/>
        <v>0.80941202772188692</v>
      </c>
      <c r="BJ7" s="41">
        <f t="shared" si="21"/>
        <v>0.81030628213726807</v>
      </c>
      <c r="BK7" s="41">
        <f t="shared" si="22"/>
        <v>0.81030628213726807</v>
      </c>
      <c r="BL7" s="33">
        <f t="shared" si="23"/>
        <v>0.78352076124567471</v>
      </c>
      <c r="BM7" s="41">
        <f t="shared" si="12"/>
        <v>0.31835457187569866</v>
      </c>
      <c r="BN7" s="41">
        <f t="shared" si="13"/>
        <v>0.32718533422758778</v>
      </c>
      <c r="BO7" s="57">
        <v>99</v>
      </c>
      <c r="BP7" s="57">
        <v>99</v>
      </c>
      <c r="BQ7" s="58"/>
      <c r="BR7" s="41">
        <f t="shared" si="14"/>
        <v>0.38452939861390567</v>
      </c>
      <c r="BS7" s="41">
        <f t="shared" si="15"/>
        <v>0.39593114241001565</v>
      </c>
      <c r="BT7" s="41">
        <f t="shared" si="16"/>
        <v>0.40397943214844623</v>
      </c>
      <c r="BU7" s="41">
        <f t="shared" si="24"/>
        <v>0.41549295774647887</v>
      </c>
      <c r="BV7" s="41">
        <f t="shared" si="25"/>
        <v>0.41661077576570532</v>
      </c>
      <c r="BW7" s="33">
        <f t="shared" si="26"/>
        <v>0.40949394463667821</v>
      </c>
      <c r="BX7" s="48">
        <v>3300</v>
      </c>
      <c r="BY7" s="56">
        <v>100</v>
      </c>
      <c r="BZ7" s="56">
        <f>AU7/(BY7/100)</f>
        <v>100</v>
      </c>
      <c r="CA7" s="50">
        <f t="shared" si="17"/>
        <v>1.1178180192264699</v>
      </c>
      <c r="CB7" s="51">
        <f>AU7/(AF7/100)</f>
        <v>1.1178180192264699</v>
      </c>
      <c r="CC7" s="52">
        <f>BX7*BY7</f>
        <v>330000</v>
      </c>
      <c r="CD7" s="52">
        <f>BX7*AU7</f>
        <v>330000</v>
      </c>
      <c r="CE7" s="53">
        <v>147461.04999999999</v>
      </c>
      <c r="CF7" s="53"/>
      <c r="CG7" s="53">
        <f>CD7-CE7</f>
        <v>182538.95</v>
      </c>
      <c r="CH7" s="52">
        <v>14566.05</v>
      </c>
      <c r="CI7" s="53">
        <f>CC7-CE7</f>
        <v>182538.95</v>
      </c>
      <c r="CJ7" s="53">
        <v>167</v>
      </c>
      <c r="CK7" s="53">
        <v>100</v>
      </c>
      <c r="CL7" s="54">
        <f t="shared" si="18"/>
        <v>92.338100220904536</v>
      </c>
      <c r="CM7" s="54">
        <f t="shared" si="19"/>
        <v>88.777107086966254</v>
      </c>
      <c r="CN7" s="48">
        <f t="shared" si="20"/>
        <v>1.11781801922647E-2</v>
      </c>
      <c r="CO7" s="61"/>
    </row>
    <row r="8" spans="1:93" x14ac:dyDescent="0.25">
      <c r="A8" s="23" t="s">
        <v>318</v>
      </c>
      <c r="B8" s="24" t="s">
        <v>220</v>
      </c>
      <c r="C8" s="24">
        <v>103</v>
      </c>
      <c r="D8" s="24">
        <f t="shared" si="0"/>
        <v>101255</v>
      </c>
      <c r="E8" s="24">
        <v>3744</v>
      </c>
      <c r="F8" s="24">
        <v>225</v>
      </c>
      <c r="G8" s="24">
        <v>1658</v>
      </c>
      <c r="H8" s="24">
        <v>3964</v>
      </c>
      <c r="I8" s="24">
        <v>29160</v>
      </c>
      <c r="J8" s="24">
        <v>40527</v>
      </c>
      <c r="K8" s="24">
        <v>1268</v>
      </c>
      <c r="L8" s="24">
        <v>20434</v>
      </c>
      <c r="M8" s="24">
        <v>275</v>
      </c>
      <c r="N8" s="24">
        <v>104</v>
      </c>
      <c r="O8" s="24">
        <v>158</v>
      </c>
      <c r="P8" s="24">
        <v>172</v>
      </c>
      <c r="Q8" s="24">
        <v>180</v>
      </c>
      <c r="R8" s="24">
        <f t="shared" si="1"/>
        <v>8</v>
      </c>
      <c r="S8" s="25">
        <v>210746</v>
      </c>
      <c r="T8" s="24">
        <v>47222</v>
      </c>
      <c r="U8" s="24">
        <v>47703</v>
      </c>
      <c r="V8" s="24">
        <v>48127</v>
      </c>
      <c r="W8" s="26">
        <f t="shared" si="2"/>
        <v>481</v>
      </c>
      <c r="X8" s="26">
        <v>48660</v>
      </c>
      <c r="Y8" s="25">
        <v>221038</v>
      </c>
      <c r="Z8" s="26">
        <v>50282</v>
      </c>
      <c r="AA8" s="26">
        <v>51735</v>
      </c>
      <c r="AB8" s="26">
        <v>52344</v>
      </c>
      <c r="AC8" s="26">
        <f t="shared" si="3"/>
        <v>609</v>
      </c>
      <c r="AD8" s="27">
        <f t="shared" si="4"/>
        <v>1.1771527979124383</v>
      </c>
      <c r="AE8" s="28"/>
      <c r="AF8" s="29">
        <f>[1]Лист1!B4</f>
        <v>221038</v>
      </c>
      <c r="AG8" s="62">
        <v>165779</v>
      </c>
      <c r="AH8" s="62">
        <v>230891</v>
      </c>
      <c r="AI8" s="30">
        <v>90936</v>
      </c>
      <c r="AJ8" s="30">
        <v>91584</v>
      </c>
      <c r="AK8" s="31">
        <f t="shared" si="5"/>
        <v>43.457052565647743</v>
      </c>
      <c r="AL8" s="31">
        <f t="shared" si="6"/>
        <v>41.43359965254843</v>
      </c>
      <c r="AM8" s="32">
        <v>93718</v>
      </c>
      <c r="AN8" s="32">
        <v>94016</v>
      </c>
      <c r="AO8" s="32">
        <v>95031</v>
      </c>
      <c r="AP8" s="32">
        <v>95840</v>
      </c>
      <c r="AQ8" s="32">
        <v>100580</v>
      </c>
      <c r="AR8" s="32">
        <v>100969</v>
      </c>
      <c r="AS8" s="188"/>
      <c r="AT8" s="188"/>
      <c r="AU8" s="188"/>
      <c r="AV8" s="48">
        <v>49826</v>
      </c>
      <c r="AW8" s="48">
        <v>50510</v>
      </c>
      <c r="AX8" s="48">
        <v>57738</v>
      </c>
      <c r="AY8" s="48">
        <v>58608</v>
      </c>
      <c r="AZ8" s="48">
        <v>58961</v>
      </c>
      <c r="BA8" s="48">
        <v>59412</v>
      </c>
      <c r="BB8" s="48">
        <v>60942</v>
      </c>
      <c r="BC8" s="48">
        <v>61046</v>
      </c>
      <c r="BD8" s="48">
        <v>61374</v>
      </c>
      <c r="BE8" s="41">
        <f t="shared" si="7"/>
        <v>0.41140437390855872</v>
      </c>
      <c r="BF8" s="41">
        <f t="shared" si="8"/>
        <v>0.41433599652548431</v>
      </c>
      <c r="BG8" s="41">
        <f t="shared" si="9"/>
        <v>0.42399044508184114</v>
      </c>
      <c r="BH8" s="41">
        <f t="shared" si="10"/>
        <v>0.42533862955690876</v>
      </c>
      <c r="BI8" s="41">
        <f t="shared" si="11"/>
        <v>0.42993060016829687</v>
      </c>
      <c r="BJ8" s="41">
        <f t="shared" si="21"/>
        <v>0.43359060433047714</v>
      </c>
      <c r="BK8" s="41">
        <f t="shared" si="22"/>
        <v>0.45503488088021066</v>
      </c>
      <c r="BL8" s="33">
        <f t="shared" si="23"/>
        <v>0.43730158386424761</v>
      </c>
      <c r="BM8" s="41">
        <f t="shared" si="12"/>
        <v>0.22541825387489933</v>
      </c>
      <c r="BN8" s="41">
        <f t="shared" si="13"/>
        <v>0.22851274441498748</v>
      </c>
      <c r="BO8" s="64">
        <v>154</v>
      </c>
      <c r="BP8" s="64">
        <v>15</v>
      </c>
      <c r="BQ8" s="65">
        <v>6.67</v>
      </c>
      <c r="BR8" s="41">
        <f t="shared" si="14"/>
        <v>0.26514897890860395</v>
      </c>
      <c r="BS8" s="41">
        <f t="shared" si="15"/>
        <v>0.26674598937739213</v>
      </c>
      <c r="BT8" s="41">
        <f t="shared" si="16"/>
        <v>0.26878636252590055</v>
      </c>
      <c r="BU8" s="41">
        <f t="shared" si="24"/>
        <v>0.27570824926030818</v>
      </c>
      <c r="BV8" s="41">
        <f t="shared" si="25"/>
        <v>0.27617875659388885</v>
      </c>
      <c r="BW8" s="33">
        <f t="shared" si="26"/>
        <v>0.26581373895041382</v>
      </c>
      <c r="BX8" s="48">
        <v>3400</v>
      </c>
      <c r="BY8" s="62">
        <v>4835</v>
      </c>
      <c r="BZ8" s="56"/>
      <c r="CA8" s="50">
        <f t="shared" si="17"/>
        <v>2.1874066902523546</v>
      </c>
      <c r="CB8" s="51"/>
      <c r="CC8" s="52"/>
      <c r="CD8" s="52"/>
      <c r="CE8" s="53"/>
      <c r="CF8" s="53">
        <v>15163647.9</v>
      </c>
      <c r="CG8" s="53"/>
      <c r="CH8" s="52"/>
      <c r="CI8" s="53"/>
      <c r="CJ8" s="53"/>
      <c r="CK8" s="53"/>
      <c r="CL8" s="54">
        <f t="shared" si="18"/>
        <v>24.837482087441753</v>
      </c>
      <c r="CM8" s="54">
        <f t="shared" si="19"/>
        <v>23.680996027832318</v>
      </c>
      <c r="CN8" s="48">
        <f t="shared" si="20"/>
        <v>0</v>
      </c>
    </row>
    <row r="9" spans="1:93" x14ac:dyDescent="0.25">
      <c r="A9" s="23" t="s">
        <v>221</v>
      </c>
      <c r="B9" s="24">
        <v>3</v>
      </c>
      <c r="C9" s="24">
        <v>6</v>
      </c>
      <c r="D9" s="24">
        <f t="shared" si="0"/>
        <v>2827</v>
      </c>
      <c r="E9" s="24">
        <v>165</v>
      </c>
      <c r="F9" s="24">
        <v>0</v>
      </c>
      <c r="G9" s="24">
        <v>0</v>
      </c>
      <c r="H9" s="24">
        <v>0</v>
      </c>
      <c r="I9" s="24">
        <v>184</v>
      </c>
      <c r="J9" s="24">
        <v>1619</v>
      </c>
      <c r="K9" s="24">
        <v>0</v>
      </c>
      <c r="L9" s="24">
        <v>852</v>
      </c>
      <c r="M9" s="24">
        <v>7</v>
      </c>
      <c r="N9" s="24">
        <v>7</v>
      </c>
      <c r="O9" s="24">
        <v>8</v>
      </c>
      <c r="P9" s="24">
        <v>7</v>
      </c>
      <c r="Q9" s="24">
        <v>7</v>
      </c>
      <c r="R9" s="24">
        <f t="shared" si="1"/>
        <v>0</v>
      </c>
      <c r="S9" s="25">
        <v>4394</v>
      </c>
      <c r="T9" s="24">
        <v>370</v>
      </c>
      <c r="U9" s="24">
        <v>380</v>
      </c>
      <c r="V9" s="24">
        <v>384</v>
      </c>
      <c r="W9" s="26">
        <f t="shared" si="2"/>
        <v>10</v>
      </c>
      <c r="X9" s="26">
        <v>398</v>
      </c>
      <c r="Y9" s="25">
        <v>4609</v>
      </c>
      <c r="Z9" s="26">
        <v>816</v>
      </c>
      <c r="AA9" s="26">
        <v>914</v>
      </c>
      <c r="AB9" s="26">
        <v>939</v>
      </c>
      <c r="AC9" s="26">
        <f t="shared" si="3"/>
        <v>25</v>
      </c>
      <c r="AD9" s="27">
        <f t="shared" si="4"/>
        <v>2.7352297592997812</v>
      </c>
      <c r="AE9" s="28">
        <v>182</v>
      </c>
      <c r="AF9" s="29">
        <f>[1]Лист1!B5</f>
        <v>4609</v>
      </c>
      <c r="AG9" s="29">
        <v>2670</v>
      </c>
      <c r="AH9" s="29">
        <v>4813</v>
      </c>
      <c r="AI9" s="30">
        <v>2231</v>
      </c>
      <c r="AJ9" s="30">
        <v>2202</v>
      </c>
      <c r="AK9" s="31">
        <f t="shared" si="5"/>
        <v>50.113791533909883</v>
      </c>
      <c r="AL9" s="31">
        <f t="shared" si="6"/>
        <v>47.776090258190493</v>
      </c>
      <c r="AM9" s="32">
        <v>2262</v>
      </c>
      <c r="AN9" s="32">
        <v>2266</v>
      </c>
      <c r="AO9" s="32">
        <v>2390</v>
      </c>
      <c r="AP9" s="32">
        <v>2621</v>
      </c>
      <c r="AQ9" s="32">
        <v>2699</v>
      </c>
      <c r="AR9" s="32">
        <v>2748</v>
      </c>
      <c r="AS9" s="188"/>
      <c r="AT9" s="188"/>
      <c r="AU9" s="188"/>
      <c r="AV9" s="48">
        <v>683</v>
      </c>
      <c r="AW9" s="48">
        <v>706</v>
      </c>
      <c r="AX9" s="48">
        <v>829</v>
      </c>
      <c r="AY9" s="48">
        <v>859</v>
      </c>
      <c r="AZ9" s="48">
        <v>863</v>
      </c>
      <c r="BA9" s="48">
        <v>872</v>
      </c>
      <c r="BB9" s="48">
        <v>882</v>
      </c>
      <c r="BC9" s="48">
        <v>882</v>
      </c>
      <c r="BD9" s="48">
        <v>882</v>
      </c>
      <c r="BE9" s="41">
        <f t="shared" si="7"/>
        <v>0.48405293990019527</v>
      </c>
      <c r="BF9" s="41">
        <f t="shared" si="8"/>
        <v>0.47776090258190496</v>
      </c>
      <c r="BG9" s="41">
        <f t="shared" si="9"/>
        <v>0.49077891082664354</v>
      </c>
      <c r="BH9" s="41">
        <f t="shared" si="10"/>
        <v>0.49164677804295942</v>
      </c>
      <c r="BI9" s="41">
        <f t="shared" si="11"/>
        <v>0.51855066174875242</v>
      </c>
      <c r="BJ9" s="41">
        <f t="shared" si="21"/>
        <v>0.5686699934909959</v>
      </c>
      <c r="BK9" s="41">
        <f t="shared" si="22"/>
        <v>0.58559340420915595</v>
      </c>
      <c r="BL9" s="33">
        <f t="shared" si="23"/>
        <v>0.57095366715146478</v>
      </c>
      <c r="BM9" s="41">
        <f t="shared" si="12"/>
        <v>0.14818832718594055</v>
      </c>
      <c r="BN9" s="41">
        <f t="shared" si="13"/>
        <v>0.15317856367975699</v>
      </c>
      <c r="BO9" s="42"/>
      <c r="BP9" s="42"/>
      <c r="BQ9" s="43"/>
      <c r="BR9" s="41">
        <f t="shared" si="14"/>
        <v>0.18637448470384033</v>
      </c>
      <c r="BS9" s="41">
        <f t="shared" si="15"/>
        <v>0.1872423519201562</v>
      </c>
      <c r="BT9" s="41">
        <f t="shared" si="16"/>
        <v>0.18919505315686699</v>
      </c>
      <c r="BU9" s="41">
        <f t="shared" si="24"/>
        <v>0.19136472119765677</v>
      </c>
      <c r="BV9" s="41">
        <f t="shared" si="25"/>
        <v>0.19136472119765677</v>
      </c>
      <c r="BW9" s="33">
        <f t="shared" si="26"/>
        <v>0.18325368792852689</v>
      </c>
      <c r="BX9" s="48"/>
      <c r="BY9" s="48"/>
      <c r="BZ9" s="56"/>
      <c r="CA9" s="50"/>
      <c r="CB9" s="51"/>
      <c r="CC9" s="52"/>
      <c r="CD9" s="52"/>
      <c r="CE9" s="53"/>
      <c r="CF9" s="53"/>
      <c r="CG9" s="53"/>
      <c r="CH9" s="52"/>
      <c r="CI9" s="53"/>
      <c r="CJ9" s="53"/>
      <c r="CK9" s="53"/>
      <c r="CL9" s="54">
        <f t="shared" si="18"/>
        <v>21.370050068274921</v>
      </c>
      <c r="CM9" s="54">
        <f t="shared" si="19"/>
        <v>20.373182903015838</v>
      </c>
      <c r="CN9" s="48">
        <f t="shared" si="20"/>
        <v>0</v>
      </c>
    </row>
    <row r="10" spans="1:93" x14ac:dyDescent="0.25">
      <c r="A10" s="23" t="s">
        <v>319</v>
      </c>
      <c r="B10" s="24">
        <v>2</v>
      </c>
      <c r="C10" s="24">
        <v>2</v>
      </c>
      <c r="D10" s="24">
        <f t="shared" si="0"/>
        <v>1612</v>
      </c>
      <c r="E10" s="24">
        <v>114</v>
      </c>
      <c r="F10" s="24">
        <v>61</v>
      </c>
      <c r="G10" s="24">
        <v>16</v>
      </c>
      <c r="H10" s="24">
        <v>158</v>
      </c>
      <c r="I10" s="24">
        <v>613</v>
      </c>
      <c r="J10" s="24">
        <v>228</v>
      </c>
      <c r="K10" s="24">
        <v>0</v>
      </c>
      <c r="L10" s="24">
        <v>422</v>
      </c>
      <c r="M10" s="24">
        <v>0</v>
      </c>
      <c r="N10" s="24">
        <v>2</v>
      </c>
      <c r="O10" s="24">
        <v>4</v>
      </c>
      <c r="P10" s="24">
        <v>3</v>
      </c>
      <c r="Q10" s="24">
        <v>3</v>
      </c>
      <c r="R10" s="24">
        <f t="shared" si="1"/>
        <v>0</v>
      </c>
      <c r="S10" s="25">
        <v>2642</v>
      </c>
      <c r="T10" s="26">
        <v>828</v>
      </c>
      <c r="U10" s="26">
        <v>829</v>
      </c>
      <c r="V10" s="26">
        <v>831</v>
      </c>
      <c r="W10" s="26">
        <f t="shared" si="2"/>
        <v>1</v>
      </c>
      <c r="X10" s="26">
        <v>831</v>
      </c>
      <c r="Y10" s="25">
        <v>2659</v>
      </c>
      <c r="Z10" s="26">
        <v>831</v>
      </c>
      <c r="AA10" s="26">
        <v>833</v>
      </c>
      <c r="AB10" s="26">
        <v>830</v>
      </c>
      <c r="AC10" s="26">
        <f t="shared" si="3"/>
        <v>-3</v>
      </c>
      <c r="AD10" s="27">
        <f t="shared" si="4"/>
        <v>-0.36014405762304924</v>
      </c>
      <c r="AE10" s="28">
        <v>7</v>
      </c>
      <c r="AF10" s="29">
        <f>[1]Лист1!B11</f>
        <v>2659</v>
      </c>
      <c r="AG10" s="29"/>
      <c r="AH10" s="29">
        <v>2713</v>
      </c>
      <c r="AI10" s="30">
        <v>937</v>
      </c>
      <c r="AJ10" s="30">
        <v>974</v>
      </c>
      <c r="AK10" s="31">
        <f t="shared" si="5"/>
        <v>36.866010598031792</v>
      </c>
      <c r="AL10" s="31">
        <f t="shared" si="6"/>
        <v>36.630312147423844</v>
      </c>
      <c r="AM10" s="32">
        <v>983</v>
      </c>
      <c r="AN10" s="32">
        <v>985</v>
      </c>
      <c r="AO10" s="32">
        <v>1005</v>
      </c>
      <c r="AP10" s="32">
        <v>1037</v>
      </c>
      <c r="AQ10" s="32">
        <v>1045</v>
      </c>
      <c r="AR10" s="32">
        <v>1050</v>
      </c>
      <c r="AS10" s="188"/>
      <c r="AT10" s="188"/>
      <c r="AU10" s="188"/>
      <c r="AV10" s="48">
        <v>397</v>
      </c>
      <c r="AW10" s="48">
        <v>443</v>
      </c>
      <c r="AX10" s="48">
        <v>441</v>
      </c>
      <c r="AY10" s="48">
        <v>647</v>
      </c>
      <c r="AZ10" s="48">
        <v>708</v>
      </c>
      <c r="BA10" s="48">
        <v>718</v>
      </c>
      <c r="BB10" s="48">
        <v>728</v>
      </c>
      <c r="BC10" s="48">
        <v>724</v>
      </c>
      <c r="BD10" s="48">
        <v>714</v>
      </c>
      <c r="BE10" s="41">
        <f t="shared" si="7"/>
        <v>0.35238811583301993</v>
      </c>
      <c r="BF10" s="41">
        <f t="shared" si="8"/>
        <v>0.36630312147423844</v>
      </c>
      <c r="BG10" s="41">
        <f t="shared" si="9"/>
        <v>0.36968785257615644</v>
      </c>
      <c r="BH10" s="41">
        <f t="shared" si="10"/>
        <v>0.37044001504324936</v>
      </c>
      <c r="BI10" s="41">
        <f t="shared" si="11"/>
        <v>0.37796163971417829</v>
      </c>
      <c r="BJ10" s="41">
        <f t="shared" si="21"/>
        <v>0.38999623918766452</v>
      </c>
      <c r="BK10" s="41">
        <f t="shared" si="22"/>
        <v>0.39300488905603609</v>
      </c>
      <c r="BL10" s="33">
        <f t="shared" si="23"/>
        <v>0.3870254330998894</v>
      </c>
      <c r="BM10" s="41">
        <f t="shared" si="12"/>
        <v>0.14930424971793907</v>
      </c>
      <c r="BN10" s="41">
        <f t="shared" si="13"/>
        <v>0.1666039864610756</v>
      </c>
      <c r="BO10" s="70">
        <v>31</v>
      </c>
      <c r="BP10" s="70">
        <v>30</v>
      </c>
      <c r="BQ10" s="71"/>
      <c r="BR10" s="41">
        <f t="shared" si="14"/>
        <v>0.24332455810455059</v>
      </c>
      <c r="BS10" s="41">
        <f t="shared" si="15"/>
        <v>0.26626551335088378</v>
      </c>
      <c r="BT10" s="41">
        <f t="shared" si="16"/>
        <v>0.27002632568634827</v>
      </c>
      <c r="BU10" s="41">
        <f t="shared" si="24"/>
        <v>0.2737871380218127</v>
      </c>
      <c r="BV10" s="41">
        <f t="shared" si="25"/>
        <v>0.27228281308762692</v>
      </c>
      <c r="BW10" s="33">
        <f t="shared" si="26"/>
        <v>0.26317729450792482</v>
      </c>
      <c r="BX10" s="48">
        <v>5500</v>
      </c>
      <c r="BY10" s="73">
        <v>798</v>
      </c>
      <c r="BZ10" s="56"/>
      <c r="CA10" s="74">
        <f>BY10/(AF10/100)</f>
        <v>30.011282437006393</v>
      </c>
      <c r="CB10" s="51"/>
      <c r="CC10" s="75"/>
      <c r="CD10" s="52"/>
      <c r="CE10" s="53"/>
      <c r="CF10" s="53"/>
      <c r="CG10" s="53"/>
      <c r="CH10" s="75"/>
      <c r="CI10" s="53"/>
      <c r="CJ10" s="53"/>
      <c r="CK10" s="53"/>
      <c r="CL10" s="54">
        <f t="shared" si="18"/>
        <v>31.415594246782739</v>
      </c>
      <c r="CM10" s="54">
        <f t="shared" si="19"/>
        <v>31.21474238435502</v>
      </c>
      <c r="CN10" s="48">
        <f t="shared" si="20"/>
        <v>0</v>
      </c>
    </row>
    <row r="11" spans="1:93" x14ac:dyDescent="0.25">
      <c r="A11" s="23" t="s">
        <v>223</v>
      </c>
      <c r="B11" s="24">
        <v>2</v>
      </c>
      <c r="C11" s="24">
        <v>17</v>
      </c>
      <c r="D11" s="24">
        <f t="shared" si="0"/>
        <v>1407</v>
      </c>
      <c r="E11" s="24">
        <v>96</v>
      </c>
      <c r="F11" s="24">
        <v>0</v>
      </c>
      <c r="G11" s="24">
        <v>30</v>
      </c>
      <c r="H11" s="24">
        <v>88</v>
      </c>
      <c r="I11" s="24">
        <v>463</v>
      </c>
      <c r="J11" s="24">
        <v>535</v>
      </c>
      <c r="K11" s="24">
        <v>0</v>
      </c>
      <c r="L11" s="24">
        <v>195</v>
      </c>
      <c r="M11" s="24">
        <v>0</v>
      </c>
      <c r="N11" s="24">
        <v>17</v>
      </c>
      <c r="O11" s="24">
        <v>19</v>
      </c>
      <c r="P11" s="24">
        <v>19</v>
      </c>
      <c r="Q11" s="24">
        <v>19</v>
      </c>
      <c r="R11" s="24">
        <f t="shared" si="1"/>
        <v>0</v>
      </c>
      <c r="S11" s="25">
        <v>2192</v>
      </c>
      <c r="T11" s="26">
        <v>59</v>
      </c>
      <c r="U11" s="26">
        <v>61</v>
      </c>
      <c r="V11" s="26">
        <v>279</v>
      </c>
      <c r="W11" s="26">
        <f t="shared" si="2"/>
        <v>2</v>
      </c>
      <c r="X11" s="26">
        <v>775</v>
      </c>
      <c r="Y11" s="25">
        <v>2214</v>
      </c>
      <c r="Z11" s="26">
        <v>1214</v>
      </c>
      <c r="AA11" s="26">
        <v>1381</v>
      </c>
      <c r="AB11" s="26">
        <v>1381</v>
      </c>
      <c r="AC11" s="26">
        <f t="shared" si="3"/>
        <v>0</v>
      </c>
      <c r="AD11" s="27">
        <f t="shared" si="4"/>
        <v>0</v>
      </c>
      <c r="AE11" s="28">
        <v>840</v>
      </c>
      <c r="AF11" s="29">
        <f>[1]Лист1!B12</f>
        <v>2214</v>
      </c>
      <c r="AG11" s="29">
        <v>1464</v>
      </c>
      <c r="AH11" s="29">
        <v>2224</v>
      </c>
      <c r="AI11" s="30">
        <v>1451</v>
      </c>
      <c r="AJ11" s="30">
        <v>1457</v>
      </c>
      <c r="AK11" s="31">
        <f t="shared" si="5"/>
        <v>66.46897810218978</v>
      </c>
      <c r="AL11" s="31">
        <f t="shared" si="6"/>
        <v>65.808491418247513</v>
      </c>
      <c r="AM11" s="32">
        <v>1465</v>
      </c>
      <c r="AN11" s="32">
        <v>1468</v>
      </c>
      <c r="AO11" s="32">
        <v>1472</v>
      </c>
      <c r="AP11" s="32">
        <v>1489</v>
      </c>
      <c r="AQ11" s="32">
        <v>1603</v>
      </c>
      <c r="AR11" s="32">
        <v>1603</v>
      </c>
      <c r="AS11" s="188"/>
      <c r="AT11" s="188"/>
      <c r="AU11" s="188"/>
      <c r="AV11" s="48">
        <v>977</v>
      </c>
      <c r="AW11" s="48">
        <v>981</v>
      </c>
      <c r="AX11" s="48">
        <v>992</v>
      </c>
      <c r="AY11" s="48">
        <v>1019</v>
      </c>
      <c r="AZ11" s="48">
        <v>1040</v>
      </c>
      <c r="BA11" s="48">
        <v>1051</v>
      </c>
      <c r="BB11" s="48">
        <v>1067</v>
      </c>
      <c r="BC11" s="48">
        <v>1182</v>
      </c>
      <c r="BD11" s="48">
        <v>1190</v>
      </c>
      <c r="BE11" s="41">
        <f t="shared" si="7"/>
        <v>0.65537488708220415</v>
      </c>
      <c r="BF11" s="41">
        <f t="shared" si="8"/>
        <v>0.65808491418247517</v>
      </c>
      <c r="BG11" s="41">
        <f t="shared" si="9"/>
        <v>0.66169828364950312</v>
      </c>
      <c r="BH11" s="41">
        <f t="shared" si="10"/>
        <v>0.66305329719963868</v>
      </c>
      <c r="BI11" s="41">
        <f t="shared" si="11"/>
        <v>0.66485998193315266</v>
      </c>
      <c r="BJ11" s="41">
        <f t="shared" si="21"/>
        <v>0.67253839205058719</v>
      </c>
      <c r="BK11" s="41">
        <f t="shared" si="22"/>
        <v>0.72402890695573618</v>
      </c>
      <c r="BL11" s="33">
        <f t="shared" si="23"/>
        <v>0.72077338129496404</v>
      </c>
      <c r="BM11" s="41">
        <f t="shared" si="12"/>
        <v>0.44128274616079494</v>
      </c>
      <c r="BN11" s="41">
        <f t="shared" si="13"/>
        <v>0.44308943089430897</v>
      </c>
      <c r="BO11" s="42"/>
      <c r="BP11" s="42"/>
      <c r="BQ11" s="43"/>
      <c r="BR11" s="41">
        <f t="shared" si="14"/>
        <v>0.46025293586269195</v>
      </c>
      <c r="BS11" s="41">
        <f t="shared" si="15"/>
        <v>0.46973803071364045</v>
      </c>
      <c r="BT11" s="41">
        <f t="shared" si="16"/>
        <v>0.47470641373080397</v>
      </c>
      <c r="BU11" s="41">
        <f t="shared" si="24"/>
        <v>0.48193315266485998</v>
      </c>
      <c r="BV11" s="41">
        <f t="shared" si="25"/>
        <v>0.53387533875338755</v>
      </c>
      <c r="BW11" s="33">
        <f t="shared" si="26"/>
        <v>0.53507194244604317</v>
      </c>
      <c r="BX11" s="48"/>
      <c r="BY11" s="48"/>
      <c r="BZ11" s="56"/>
      <c r="CA11" s="50"/>
      <c r="CB11" s="51"/>
      <c r="CC11" s="52"/>
      <c r="CD11" s="52"/>
      <c r="CE11" s="53"/>
      <c r="CF11" s="53"/>
      <c r="CG11" s="53"/>
      <c r="CH11" s="52"/>
      <c r="CI11" s="53"/>
      <c r="CJ11" s="53"/>
      <c r="CK11" s="53"/>
      <c r="CL11" s="54">
        <f t="shared" si="18"/>
        <v>63.001824817518241</v>
      </c>
      <c r="CM11" s="54">
        <f t="shared" si="19"/>
        <v>62.375790424570908</v>
      </c>
      <c r="CN11" s="48">
        <f t="shared" si="20"/>
        <v>0</v>
      </c>
    </row>
    <row r="12" spans="1:93" x14ac:dyDescent="0.25">
      <c r="A12" s="23" t="s">
        <v>224</v>
      </c>
      <c r="B12" s="24">
        <v>4</v>
      </c>
      <c r="C12" s="24">
        <v>23</v>
      </c>
      <c r="D12" s="24">
        <f t="shared" si="0"/>
        <v>3163</v>
      </c>
      <c r="E12" s="24">
        <v>250</v>
      </c>
      <c r="F12" s="24">
        <v>39</v>
      </c>
      <c r="G12" s="24">
        <v>0</v>
      </c>
      <c r="H12" s="24">
        <v>276</v>
      </c>
      <c r="I12" s="24">
        <v>1195</v>
      </c>
      <c r="J12" s="24">
        <v>887</v>
      </c>
      <c r="K12" s="24">
        <v>0</v>
      </c>
      <c r="L12" s="24">
        <v>516</v>
      </c>
      <c r="M12" s="24">
        <v>0</v>
      </c>
      <c r="N12" s="24">
        <v>46</v>
      </c>
      <c r="O12" s="24">
        <v>47</v>
      </c>
      <c r="P12" s="24">
        <v>48</v>
      </c>
      <c r="Q12" s="24">
        <v>48</v>
      </c>
      <c r="R12" s="24">
        <f t="shared" si="1"/>
        <v>0</v>
      </c>
      <c r="S12" s="25">
        <v>9758</v>
      </c>
      <c r="T12" s="26">
        <v>1874</v>
      </c>
      <c r="U12" s="26">
        <v>1878</v>
      </c>
      <c r="V12" s="26">
        <v>1951</v>
      </c>
      <c r="W12" s="26">
        <f t="shared" si="2"/>
        <v>4</v>
      </c>
      <c r="X12" s="26">
        <v>3638</v>
      </c>
      <c r="Y12" s="25">
        <v>10134</v>
      </c>
      <c r="Z12" s="26">
        <v>4568</v>
      </c>
      <c r="AA12" s="26">
        <v>4976</v>
      </c>
      <c r="AB12" s="26">
        <v>4937</v>
      </c>
      <c r="AC12" s="26">
        <f t="shared" si="3"/>
        <v>-39</v>
      </c>
      <c r="AD12" s="27">
        <f t="shared" si="4"/>
        <v>-0.7837620578778135</v>
      </c>
      <c r="AE12" s="28">
        <v>685</v>
      </c>
      <c r="AF12" s="29">
        <v>10137</v>
      </c>
      <c r="AG12" s="73">
        <v>7603</v>
      </c>
      <c r="AH12" s="73">
        <v>10343</v>
      </c>
      <c r="AI12" s="30">
        <v>7007</v>
      </c>
      <c r="AJ12" s="30">
        <v>7012</v>
      </c>
      <c r="AK12" s="31">
        <f t="shared" si="5"/>
        <v>71.858987497437994</v>
      </c>
      <c r="AL12" s="31">
        <f t="shared" si="6"/>
        <v>69.192816262088016</v>
      </c>
      <c r="AM12" s="32">
        <v>7068</v>
      </c>
      <c r="AN12" s="32">
        <v>7256</v>
      </c>
      <c r="AO12" s="32">
        <v>7561</v>
      </c>
      <c r="AP12" s="32">
        <v>7611</v>
      </c>
      <c r="AQ12" s="32">
        <v>7776</v>
      </c>
      <c r="AR12" s="32">
        <v>7795</v>
      </c>
      <c r="AS12" s="188">
        <v>4</v>
      </c>
      <c r="AT12" s="188">
        <v>64</v>
      </c>
      <c r="AU12" s="188">
        <v>152</v>
      </c>
      <c r="AV12" s="48">
        <v>2679</v>
      </c>
      <c r="AW12" s="48">
        <v>2713</v>
      </c>
      <c r="AX12" s="48">
        <v>2935</v>
      </c>
      <c r="AY12" s="48">
        <v>2978</v>
      </c>
      <c r="AZ12" s="48">
        <v>2982</v>
      </c>
      <c r="BA12" s="48">
        <v>2989</v>
      </c>
      <c r="BB12" s="48">
        <v>3035</v>
      </c>
      <c r="BC12" s="48">
        <v>3035</v>
      </c>
      <c r="BD12" s="48">
        <v>3060</v>
      </c>
      <c r="BE12" s="41">
        <f t="shared" si="7"/>
        <v>0.69162474104764726</v>
      </c>
      <c r="BF12" s="41">
        <f t="shared" si="8"/>
        <v>0.69803689454473705</v>
      </c>
      <c r="BG12" s="41">
        <f t="shared" si="9"/>
        <v>0.71224228075367468</v>
      </c>
      <c r="BH12" s="41">
        <f t="shared" si="10"/>
        <v>0.7307882016375653</v>
      </c>
      <c r="BI12" s="41">
        <f t="shared" si="11"/>
        <v>0.76087599881621781</v>
      </c>
      <c r="BJ12" s="41">
        <f t="shared" si="21"/>
        <v>0.76580842458320997</v>
      </c>
      <c r="BK12" s="41">
        <f t="shared" si="22"/>
        <v>0.76709085528262799</v>
      </c>
      <c r="BL12" s="33">
        <f t="shared" si="23"/>
        <v>0.75364981146669241</v>
      </c>
      <c r="BM12" s="41">
        <f t="shared" si="12"/>
        <v>0.26427937259544243</v>
      </c>
      <c r="BN12" s="41">
        <f t="shared" si="13"/>
        <v>0.26763342211699714</v>
      </c>
      <c r="BO12" s="70">
        <v>10</v>
      </c>
      <c r="BP12" s="70">
        <v>10</v>
      </c>
      <c r="BQ12" s="71">
        <v>80</v>
      </c>
      <c r="BR12" s="41">
        <f t="shared" si="14"/>
        <v>0.29377527868205583</v>
      </c>
      <c r="BS12" s="41">
        <f t="shared" si="15"/>
        <v>0.29416987274341522</v>
      </c>
      <c r="BT12" s="41">
        <f t="shared" si="16"/>
        <v>0.29486041235079413</v>
      </c>
      <c r="BU12" s="41">
        <f t="shared" si="24"/>
        <v>0.29939824405642695</v>
      </c>
      <c r="BV12" s="41">
        <f t="shared" si="25"/>
        <v>0.29939824405642695</v>
      </c>
      <c r="BW12" s="33">
        <f t="shared" si="26"/>
        <v>0.29585226723387797</v>
      </c>
      <c r="BX12" s="48">
        <v>3400</v>
      </c>
      <c r="BY12" s="73">
        <v>154</v>
      </c>
      <c r="BZ12" s="56">
        <f>AU12/(BY12/100)</f>
        <v>98.701298701298697</v>
      </c>
      <c r="CA12" s="50">
        <f>BY12/(AF12/100)</f>
        <v>1.5191871362335996</v>
      </c>
      <c r="CB12" s="51">
        <f>AU12/(AF12/100)</f>
        <v>1.4994574331656307</v>
      </c>
      <c r="CC12" s="52">
        <f>BX12*BY12</f>
        <v>523600</v>
      </c>
      <c r="CD12" s="52">
        <f>BX12*AU12</f>
        <v>516800</v>
      </c>
      <c r="CE12" s="53">
        <v>503424</v>
      </c>
      <c r="CF12" s="53">
        <v>510048</v>
      </c>
      <c r="CG12" s="53">
        <f>CD12-CE12</f>
        <v>13376</v>
      </c>
      <c r="CH12" s="52">
        <v>13552</v>
      </c>
      <c r="CI12" s="53">
        <f>CC12-CE12</f>
        <v>20176</v>
      </c>
      <c r="CJ12" s="53">
        <v>154</v>
      </c>
      <c r="CK12" s="53">
        <v>152</v>
      </c>
      <c r="CL12" s="54">
        <f t="shared" si="18"/>
        <v>50.594384095101454</v>
      </c>
      <c r="CM12" s="54">
        <f t="shared" si="19"/>
        <v>48.717189658575094</v>
      </c>
      <c r="CN12" s="48">
        <f t="shared" si="20"/>
        <v>0.63135049817500244</v>
      </c>
    </row>
    <row r="13" spans="1:93" x14ac:dyDescent="0.25">
      <c r="A13" s="23" t="s">
        <v>225</v>
      </c>
      <c r="B13" s="24" t="s">
        <v>226</v>
      </c>
      <c r="C13" s="24">
        <v>9</v>
      </c>
      <c r="D13" s="24">
        <f t="shared" si="0"/>
        <v>3709</v>
      </c>
      <c r="E13" s="24">
        <v>100</v>
      </c>
      <c r="F13" s="24">
        <v>210</v>
      </c>
      <c r="G13" s="24">
        <v>73</v>
      </c>
      <c r="H13" s="24">
        <v>286</v>
      </c>
      <c r="I13" s="24">
        <v>1178</v>
      </c>
      <c r="J13" s="24">
        <v>484</v>
      </c>
      <c r="K13" s="24">
        <v>0</v>
      </c>
      <c r="L13" s="24">
        <v>200</v>
      </c>
      <c r="M13" s="24">
        <v>1178</v>
      </c>
      <c r="N13" s="24">
        <v>27</v>
      </c>
      <c r="O13" s="24">
        <v>41</v>
      </c>
      <c r="P13" s="24">
        <v>44</v>
      </c>
      <c r="Q13" s="24">
        <v>44</v>
      </c>
      <c r="R13" s="24">
        <f t="shared" si="1"/>
        <v>0</v>
      </c>
      <c r="S13" s="25">
        <v>8067</v>
      </c>
      <c r="T13" s="26">
        <v>1935</v>
      </c>
      <c r="U13" s="26">
        <v>1989</v>
      </c>
      <c r="V13" s="26">
        <v>1846</v>
      </c>
      <c r="W13" s="26">
        <f t="shared" si="2"/>
        <v>54</v>
      </c>
      <c r="X13" s="26">
        <v>1822</v>
      </c>
      <c r="Y13" s="25">
        <v>8187</v>
      </c>
      <c r="Z13" s="26">
        <v>3584</v>
      </c>
      <c r="AA13" s="26">
        <v>5912</v>
      </c>
      <c r="AB13" s="26">
        <v>6013</v>
      </c>
      <c r="AC13" s="26">
        <f t="shared" si="3"/>
        <v>101</v>
      </c>
      <c r="AD13" s="27">
        <f t="shared" si="4"/>
        <v>1.7083897158322057</v>
      </c>
      <c r="AE13" s="28">
        <v>2661</v>
      </c>
      <c r="AF13" s="29">
        <f>[1]Лист1!B14</f>
        <v>8187</v>
      </c>
      <c r="AG13" s="29">
        <v>5856</v>
      </c>
      <c r="AH13" s="29">
        <v>8342</v>
      </c>
      <c r="AI13" s="30">
        <v>5531</v>
      </c>
      <c r="AJ13" s="30">
        <v>5557</v>
      </c>
      <c r="AK13" s="31">
        <f t="shared" si="5"/>
        <v>68.885583240361967</v>
      </c>
      <c r="AL13" s="31">
        <f t="shared" si="6"/>
        <v>67.875900818370582</v>
      </c>
      <c r="AM13" s="32">
        <v>5562</v>
      </c>
      <c r="AN13" s="32">
        <v>5561</v>
      </c>
      <c r="AO13" s="32">
        <v>5589</v>
      </c>
      <c r="AP13" s="32">
        <v>5612</v>
      </c>
      <c r="AQ13" s="32">
        <v>5614</v>
      </c>
      <c r="AR13" s="32">
        <v>5626</v>
      </c>
      <c r="AS13" s="188"/>
      <c r="AT13" s="188"/>
      <c r="AU13" s="188"/>
      <c r="AV13" s="48">
        <v>2182</v>
      </c>
      <c r="AW13" s="48">
        <v>2233</v>
      </c>
      <c r="AX13" s="48">
        <v>2432</v>
      </c>
      <c r="AY13" s="48">
        <v>2490</v>
      </c>
      <c r="AZ13" s="48">
        <v>2523</v>
      </c>
      <c r="BA13" s="48">
        <v>2570</v>
      </c>
      <c r="BB13" s="48">
        <v>2635</v>
      </c>
      <c r="BC13" s="48">
        <v>2640</v>
      </c>
      <c r="BD13" s="48">
        <v>2617</v>
      </c>
      <c r="BE13" s="41">
        <f t="shared" si="7"/>
        <v>0.67558324172468542</v>
      </c>
      <c r="BF13" s="41">
        <f t="shared" si="8"/>
        <v>0.67875900818370583</v>
      </c>
      <c r="BG13" s="41">
        <f t="shared" si="9"/>
        <v>0.67936973250274824</v>
      </c>
      <c r="BH13" s="41">
        <f t="shared" si="10"/>
        <v>0.67924758763893978</v>
      </c>
      <c r="BI13" s="41">
        <f t="shared" si="11"/>
        <v>0.6826676438255771</v>
      </c>
      <c r="BJ13" s="41">
        <f t="shared" si="21"/>
        <v>0.68547697569317212</v>
      </c>
      <c r="BK13" s="41">
        <f t="shared" si="22"/>
        <v>0.68572126542078904</v>
      </c>
      <c r="BL13" s="33">
        <f t="shared" si="23"/>
        <v>0.67441860465116277</v>
      </c>
      <c r="BM13" s="41">
        <f t="shared" si="12"/>
        <v>0.26652009283009648</v>
      </c>
      <c r="BN13" s="41">
        <f t="shared" si="13"/>
        <v>0.27274948088432882</v>
      </c>
      <c r="BO13" s="42"/>
      <c r="BP13" s="42"/>
      <c r="BQ13" s="43"/>
      <c r="BR13" s="41">
        <f t="shared" si="14"/>
        <v>0.30414071088310735</v>
      </c>
      <c r="BS13" s="41">
        <f t="shared" si="15"/>
        <v>0.30817149138878708</v>
      </c>
      <c r="BT13" s="41">
        <f t="shared" si="16"/>
        <v>0.31391229998778553</v>
      </c>
      <c r="BU13" s="41">
        <f t="shared" si="24"/>
        <v>0.32185171613533653</v>
      </c>
      <c r="BV13" s="41">
        <f t="shared" si="25"/>
        <v>0.32246244045437888</v>
      </c>
      <c r="BW13" s="33">
        <f t="shared" si="26"/>
        <v>0.31371373771277872</v>
      </c>
      <c r="BX13" s="48"/>
      <c r="BY13" s="48"/>
      <c r="BZ13" s="56"/>
      <c r="CA13" s="50"/>
      <c r="CB13" s="51"/>
      <c r="CC13" s="52"/>
      <c r="CD13" s="52"/>
      <c r="CE13" s="53"/>
      <c r="CF13" s="53"/>
      <c r="CG13" s="53"/>
      <c r="CH13" s="52"/>
      <c r="CI13" s="53"/>
      <c r="CJ13" s="53"/>
      <c r="CK13" s="53"/>
      <c r="CL13" s="54">
        <f t="shared" si="18"/>
        <v>74.538242221395805</v>
      </c>
      <c r="CM13" s="54">
        <f t="shared" si="19"/>
        <v>73.445706608037128</v>
      </c>
      <c r="CN13" s="48">
        <f t="shared" si="20"/>
        <v>0</v>
      </c>
    </row>
    <row r="14" spans="1:93" x14ac:dyDescent="0.25">
      <c r="A14" s="23" t="s">
        <v>227</v>
      </c>
      <c r="B14" s="24">
        <v>2</v>
      </c>
      <c r="C14" s="24">
        <v>2</v>
      </c>
      <c r="D14" s="24">
        <f t="shared" si="0"/>
        <v>1840</v>
      </c>
      <c r="E14" s="24">
        <v>117</v>
      </c>
      <c r="F14" s="24">
        <v>0</v>
      </c>
      <c r="G14" s="24">
        <v>183</v>
      </c>
      <c r="H14" s="24">
        <v>73</v>
      </c>
      <c r="I14" s="24">
        <v>913</v>
      </c>
      <c r="J14" s="24">
        <v>350</v>
      </c>
      <c r="K14" s="24">
        <v>0</v>
      </c>
      <c r="L14" s="24">
        <v>204</v>
      </c>
      <c r="M14" s="24">
        <v>0</v>
      </c>
      <c r="N14" s="24">
        <v>2</v>
      </c>
      <c r="O14" s="24">
        <v>2</v>
      </c>
      <c r="P14" s="24">
        <v>4</v>
      </c>
      <c r="Q14" s="24">
        <v>4</v>
      </c>
      <c r="R14" s="24">
        <f t="shared" si="1"/>
        <v>0</v>
      </c>
      <c r="S14" s="25">
        <v>2718</v>
      </c>
      <c r="T14" s="26">
        <v>1369</v>
      </c>
      <c r="U14" s="26">
        <v>1377</v>
      </c>
      <c r="V14" s="26">
        <v>1378</v>
      </c>
      <c r="W14" s="26">
        <f t="shared" si="2"/>
        <v>8</v>
      </c>
      <c r="X14" s="26">
        <v>1378</v>
      </c>
      <c r="Y14" s="25">
        <v>2793</v>
      </c>
      <c r="Z14" s="26">
        <v>1388</v>
      </c>
      <c r="AA14" s="26">
        <v>1725</v>
      </c>
      <c r="AB14" s="26">
        <v>1772</v>
      </c>
      <c r="AC14" s="26">
        <f t="shared" si="3"/>
        <v>47</v>
      </c>
      <c r="AD14" s="27">
        <f t="shared" si="4"/>
        <v>2.7246376811594204</v>
      </c>
      <c r="AE14" s="28">
        <v>541</v>
      </c>
      <c r="AF14" s="29">
        <f>[1]Лист1!B15</f>
        <v>2793</v>
      </c>
      <c r="AG14" s="29">
        <v>2133</v>
      </c>
      <c r="AH14" s="29">
        <v>2817</v>
      </c>
      <c r="AI14" s="30">
        <v>2109</v>
      </c>
      <c r="AJ14" s="30">
        <v>2127</v>
      </c>
      <c r="AK14" s="31">
        <f t="shared" si="5"/>
        <v>78.256070640176603</v>
      </c>
      <c r="AL14" s="31">
        <f t="shared" si="6"/>
        <v>76.154672395273906</v>
      </c>
      <c r="AM14" s="32">
        <v>2163</v>
      </c>
      <c r="AN14" s="32">
        <v>2173</v>
      </c>
      <c r="AO14" s="32">
        <v>2183</v>
      </c>
      <c r="AP14" s="32">
        <v>2185</v>
      </c>
      <c r="AQ14" s="32">
        <v>2185</v>
      </c>
      <c r="AR14" s="32">
        <v>2226</v>
      </c>
      <c r="AS14" s="188"/>
      <c r="AT14" s="188"/>
      <c r="AU14" s="188"/>
      <c r="AV14" s="48">
        <v>684</v>
      </c>
      <c r="AW14" s="48">
        <v>808</v>
      </c>
      <c r="AX14" s="48">
        <v>731</v>
      </c>
      <c r="AY14" s="48">
        <v>1109</v>
      </c>
      <c r="AZ14" s="48">
        <v>1253</v>
      </c>
      <c r="BA14" s="48">
        <v>1344</v>
      </c>
      <c r="BB14" s="48">
        <v>1384</v>
      </c>
      <c r="BC14" s="48">
        <v>1403</v>
      </c>
      <c r="BD14" s="48">
        <v>1490</v>
      </c>
      <c r="BE14" s="41">
        <f t="shared" si="7"/>
        <v>0.75510204081632648</v>
      </c>
      <c r="BF14" s="41">
        <f t="shared" si="8"/>
        <v>0.76154672395273904</v>
      </c>
      <c r="BG14" s="41">
        <f t="shared" si="9"/>
        <v>0.77443609022556392</v>
      </c>
      <c r="BH14" s="41">
        <f t="shared" si="10"/>
        <v>0.77801646974579308</v>
      </c>
      <c r="BI14" s="41">
        <f t="shared" si="11"/>
        <v>0.78159684926602224</v>
      </c>
      <c r="BJ14" s="41">
        <f t="shared" si="21"/>
        <v>0.78231292517006801</v>
      </c>
      <c r="BK14" s="41">
        <f t="shared" si="22"/>
        <v>0.78231292517006801</v>
      </c>
      <c r="BL14" s="33">
        <f t="shared" si="23"/>
        <v>0.79020234291799785</v>
      </c>
      <c r="BM14" s="41">
        <f t="shared" si="12"/>
        <v>0.24489795918367346</v>
      </c>
      <c r="BN14" s="41">
        <f t="shared" si="13"/>
        <v>0.28929466523451486</v>
      </c>
      <c r="BO14" s="42"/>
      <c r="BP14" s="42"/>
      <c r="BQ14" s="43"/>
      <c r="BR14" s="41">
        <f t="shared" si="14"/>
        <v>0.3970640887934121</v>
      </c>
      <c r="BS14" s="41">
        <f t="shared" si="15"/>
        <v>0.44862155388471175</v>
      </c>
      <c r="BT14" s="41">
        <f t="shared" si="16"/>
        <v>0.48120300751879697</v>
      </c>
      <c r="BU14" s="41">
        <f t="shared" si="24"/>
        <v>0.49552452559971355</v>
      </c>
      <c r="BV14" s="41">
        <f t="shared" si="25"/>
        <v>0.50232724668814899</v>
      </c>
      <c r="BW14" s="33">
        <f t="shared" si="26"/>
        <v>0.52893148739794105</v>
      </c>
      <c r="BX14" s="48"/>
      <c r="BY14" s="48"/>
      <c r="BZ14" s="56"/>
      <c r="CA14" s="50"/>
      <c r="CB14" s="51"/>
      <c r="CC14" s="52"/>
      <c r="CD14" s="52"/>
      <c r="CE14" s="53"/>
      <c r="CF14" s="53"/>
      <c r="CG14" s="53"/>
      <c r="CH14" s="52"/>
      <c r="CI14" s="53"/>
      <c r="CJ14" s="53"/>
      <c r="CK14" s="53"/>
      <c r="CL14" s="54">
        <f t="shared" si="18"/>
        <v>65.194996320824131</v>
      </c>
      <c r="CM14" s="54">
        <f t="shared" si="19"/>
        <v>63.444325098460439</v>
      </c>
      <c r="CN14" s="48">
        <f t="shared" si="20"/>
        <v>0</v>
      </c>
    </row>
    <row r="15" spans="1:93" x14ac:dyDescent="0.25">
      <c r="A15" s="23" t="s">
        <v>228</v>
      </c>
      <c r="B15" s="24">
        <v>2</v>
      </c>
      <c r="C15" s="24">
        <v>3</v>
      </c>
      <c r="D15" s="24">
        <f t="shared" si="0"/>
        <v>1710</v>
      </c>
      <c r="E15" s="24">
        <v>0</v>
      </c>
      <c r="F15" s="24">
        <v>46</v>
      </c>
      <c r="G15" s="24">
        <v>44</v>
      </c>
      <c r="H15" s="24">
        <v>59</v>
      </c>
      <c r="I15" s="24">
        <v>777</v>
      </c>
      <c r="J15" s="24">
        <v>562</v>
      </c>
      <c r="K15" s="24">
        <v>0</v>
      </c>
      <c r="L15" s="24">
        <v>222</v>
      </c>
      <c r="M15" s="24">
        <v>0</v>
      </c>
      <c r="N15" s="24">
        <v>3</v>
      </c>
      <c r="O15" s="24">
        <v>3</v>
      </c>
      <c r="P15" s="24">
        <v>3</v>
      </c>
      <c r="Q15" s="24">
        <v>3</v>
      </c>
      <c r="R15" s="24">
        <f t="shared" si="1"/>
        <v>0</v>
      </c>
      <c r="S15" s="25">
        <v>3975</v>
      </c>
      <c r="T15" s="26">
        <v>870</v>
      </c>
      <c r="U15" s="26">
        <v>903</v>
      </c>
      <c r="V15" s="26">
        <v>919</v>
      </c>
      <c r="W15" s="26">
        <f t="shared" si="2"/>
        <v>33</v>
      </c>
      <c r="X15" s="26">
        <v>920</v>
      </c>
      <c r="Y15" s="25">
        <v>4080</v>
      </c>
      <c r="Z15" s="26">
        <v>993</v>
      </c>
      <c r="AA15" s="26">
        <v>1115</v>
      </c>
      <c r="AB15" s="26">
        <v>1133</v>
      </c>
      <c r="AC15" s="26">
        <f t="shared" si="3"/>
        <v>18</v>
      </c>
      <c r="AD15" s="27">
        <f t="shared" si="4"/>
        <v>1.6143497757847534</v>
      </c>
      <c r="AE15" s="28">
        <v>4</v>
      </c>
      <c r="AF15" s="29">
        <f>[1]Лист1!B16</f>
        <v>3975</v>
      </c>
      <c r="AG15" s="29"/>
      <c r="AH15" s="29">
        <v>4190</v>
      </c>
      <c r="AI15" s="30">
        <v>1486</v>
      </c>
      <c r="AJ15" s="30">
        <v>1481</v>
      </c>
      <c r="AK15" s="31">
        <f t="shared" si="5"/>
        <v>37.257861635220124</v>
      </c>
      <c r="AL15" s="31">
        <f t="shared" si="6"/>
        <v>36.299019607843142</v>
      </c>
      <c r="AM15" s="32">
        <v>1480</v>
      </c>
      <c r="AN15" s="32">
        <v>1510</v>
      </c>
      <c r="AO15" s="32">
        <v>1608</v>
      </c>
      <c r="AP15" s="32">
        <v>1894</v>
      </c>
      <c r="AQ15" s="32">
        <v>2938</v>
      </c>
      <c r="AR15" s="32">
        <v>3009</v>
      </c>
      <c r="AS15" s="188">
        <v>2</v>
      </c>
      <c r="AT15" s="188">
        <v>156</v>
      </c>
      <c r="AU15" s="188">
        <v>501</v>
      </c>
      <c r="AV15" s="48">
        <v>1290</v>
      </c>
      <c r="AW15" s="48">
        <v>1383</v>
      </c>
      <c r="AX15" s="48">
        <v>1362</v>
      </c>
      <c r="AY15" s="48">
        <v>1657</v>
      </c>
      <c r="AZ15" s="48">
        <v>1649</v>
      </c>
      <c r="BA15" s="48">
        <v>1665</v>
      </c>
      <c r="BB15" s="48">
        <v>1699</v>
      </c>
      <c r="BC15" s="48">
        <v>1723</v>
      </c>
      <c r="BD15" s="48">
        <v>1683</v>
      </c>
      <c r="BE15" s="41">
        <f t="shared" si="7"/>
        <v>0.37433962264150944</v>
      </c>
      <c r="BF15" s="41">
        <f t="shared" si="8"/>
        <v>0.41182389937106917</v>
      </c>
      <c r="BG15" s="41">
        <f t="shared" si="9"/>
        <v>0.49836477987421385</v>
      </c>
      <c r="BH15" s="41">
        <f t="shared" si="10"/>
        <v>0.50591194968553455</v>
      </c>
      <c r="BI15" s="41">
        <f t="shared" si="11"/>
        <v>0.53056603773584909</v>
      </c>
      <c r="BJ15" s="41">
        <f t="shared" si="21"/>
        <v>0.60251572327044023</v>
      </c>
      <c r="BK15" s="41">
        <f t="shared" si="22"/>
        <v>0.73911949685534595</v>
      </c>
      <c r="BL15" s="33">
        <f t="shared" si="23"/>
        <v>0.71813842482100243</v>
      </c>
      <c r="BM15" s="41">
        <f t="shared" si="12"/>
        <v>0.32452830188679244</v>
      </c>
      <c r="BN15" s="41">
        <f t="shared" si="13"/>
        <v>0.3479245283018868</v>
      </c>
      <c r="BO15" s="57">
        <v>16</v>
      </c>
      <c r="BP15" s="57">
        <v>15</v>
      </c>
      <c r="BQ15" s="58">
        <v>100</v>
      </c>
      <c r="BR15" s="41">
        <f t="shared" si="14"/>
        <v>0.41685534591194967</v>
      </c>
      <c r="BS15" s="41">
        <f t="shared" si="15"/>
        <v>0.41484276729559749</v>
      </c>
      <c r="BT15" s="41">
        <f t="shared" si="16"/>
        <v>0.4188679245283019</v>
      </c>
      <c r="BU15" s="41">
        <f t="shared" si="24"/>
        <v>0.42742138364779875</v>
      </c>
      <c r="BV15" s="41">
        <f t="shared" si="25"/>
        <v>0.43345911949685534</v>
      </c>
      <c r="BW15" s="33">
        <f t="shared" si="26"/>
        <v>0.40167064439140809</v>
      </c>
      <c r="BX15" s="48">
        <v>2000</v>
      </c>
      <c r="BY15" s="56">
        <v>501</v>
      </c>
      <c r="BZ15" s="56">
        <f>AU15/(BY15/100)</f>
        <v>100</v>
      </c>
      <c r="CA15" s="50">
        <f>BY15/(AF15/100)</f>
        <v>12.60377358490566</v>
      </c>
      <c r="CB15" s="51">
        <f>AU15/(AF15/100)</f>
        <v>12.60377358490566</v>
      </c>
      <c r="CC15" s="52">
        <f>BX15*BY15</f>
        <v>1002000</v>
      </c>
      <c r="CD15" s="52">
        <f>BX15*AU15</f>
        <v>1002000</v>
      </c>
      <c r="CE15" s="53">
        <v>955432</v>
      </c>
      <c r="CF15" s="53">
        <v>955432</v>
      </c>
      <c r="CG15" s="53">
        <f>CD15-CE15</f>
        <v>46568</v>
      </c>
      <c r="CH15" s="52">
        <v>46568</v>
      </c>
      <c r="CI15" s="53">
        <f>CC15-CE15</f>
        <v>46568</v>
      </c>
      <c r="CJ15" s="53">
        <v>501</v>
      </c>
      <c r="CK15" s="53">
        <v>501</v>
      </c>
      <c r="CL15" s="54">
        <f t="shared" si="18"/>
        <v>28.50314465408805</v>
      </c>
      <c r="CM15" s="54">
        <f t="shared" si="19"/>
        <v>27.769607843137258</v>
      </c>
      <c r="CN15" s="48">
        <f t="shared" si="20"/>
        <v>3.9245283018867925</v>
      </c>
    </row>
    <row r="16" spans="1:93" x14ac:dyDescent="0.25">
      <c r="A16" s="23" t="s">
        <v>229</v>
      </c>
      <c r="B16" s="24">
        <v>1</v>
      </c>
      <c r="C16" s="24">
        <v>7</v>
      </c>
      <c r="D16" s="24">
        <f t="shared" si="0"/>
        <v>620</v>
      </c>
      <c r="E16" s="24">
        <v>30</v>
      </c>
      <c r="F16" s="24">
        <v>0</v>
      </c>
      <c r="G16" s="24">
        <v>34</v>
      </c>
      <c r="H16" s="24">
        <v>27</v>
      </c>
      <c r="I16" s="24">
        <v>52</v>
      </c>
      <c r="J16" s="24">
        <v>373</v>
      </c>
      <c r="K16" s="24">
        <v>0</v>
      </c>
      <c r="L16" s="24">
        <v>104</v>
      </c>
      <c r="M16" s="24">
        <v>0</v>
      </c>
      <c r="N16" s="24">
        <v>7</v>
      </c>
      <c r="O16" s="24">
        <v>7</v>
      </c>
      <c r="P16" s="24">
        <v>7</v>
      </c>
      <c r="Q16" s="24">
        <v>7</v>
      </c>
      <c r="R16" s="24">
        <f t="shared" si="1"/>
        <v>0</v>
      </c>
      <c r="S16" s="25">
        <v>7744</v>
      </c>
      <c r="T16" s="26">
        <v>990</v>
      </c>
      <c r="U16" s="26">
        <v>1212</v>
      </c>
      <c r="V16" s="26">
        <v>1740</v>
      </c>
      <c r="W16" s="26">
        <f t="shared" si="2"/>
        <v>222</v>
      </c>
      <c r="X16" s="26">
        <v>2286</v>
      </c>
      <c r="Y16" s="25">
        <v>7995</v>
      </c>
      <c r="Z16" s="26">
        <v>2899</v>
      </c>
      <c r="AA16" s="26">
        <v>3766</v>
      </c>
      <c r="AB16" s="26">
        <v>3871</v>
      </c>
      <c r="AC16" s="26">
        <f t="shared" si="3"/>
        <v>105</v>
      </c>
      <c r="AD16" s="27">
        <f t="shared" si="4"/>
        <v>2.7881040892193312</v>
      </c>
      <c r="AE16" s="28">
        <v>225</v>
      </c>
      <c r="AF16" s="29">
        <f>[1]Лист1!B17</f>
        <v>7995</v>
      </c>
      <c r="AG16" s="76">
        <v>5997</v>
      </c>
      <c r="AH16" s="29">
        <v>8210</v>
      </c>
      <c r="AI16" s="30">
        <v>3272</v>
      </c>
      <c r="AJ16" s="30">
        <v>3758</v>
      </c>
      <c r="AK16" s="31">
        <f t="shared" si="5"/>
        <v>48.527892561983471</v>
      </c>
      <c r="AL16" s="31">
        <f t="shared" si="6"/>
        <v>47.004377736085054</v>
      </c>
      <c r="AM16" s="32">
        <v>4072</v>
      </c>
      <c r="AN16" s="32">
        <v>4704</v>
      </c>
      <c r="AO16" s="32">
        <v>4910</v>
      </c>
      <c r="AP16" s="32">
        <v>5004</v>
      </c>
      <c r="AQ16" s="32">
        <v>5545</v>
      </c>
      <c r="AR16" s="32">
        <v>5839</v>
      </c>
      <c r="AS16" s="188">
        <v>203</v>
      </c>
      <c r="AT16" s="188">
        <v>349</v>
      </c>
      <c r="AU16" s="188">
        <v>500</v>
      </c>
      <c r="AV16" s="48">
        <v>715</v>
      </c>
      <c r="AW16" s="48">
        <v>1581</v>
      </c>
      <c r="AX16" s="48">
        <v>894</v>
      </c>
      <c r="AY16" s="48">
        <v>2366</v>
      </c>
      <c r="AZ16" s="48">
        <v>2579</v>
      </c>
      <c r="BA16" s="48">
        <v>2487</v>
      </c>
      <c r="BB16" s="48">
        <v>2537</v>
      </c>
      <c r="BC16" s="48">
        <v>2540</v>
      </c>
      <c r="BD16" s="48">
        <v>2712</v>
      </c>
      <c r="BE16" s="41">
        <f t="shared" si="7"/>
        <v>0.43464665415884929</v>
      </c>
      <c r="BF16" s="41">
        <f t="shared" si="8"/>
        <v>0.51369606003752344</v>
      </c>
      <c r="BG16" s="41">
        <f t="shared" si="9"/>
        <v>0.57185741088180109</v>
      </c>
      <c r="BH16" s="41">
        <f t="shared" si="10"/>
        <v>0.65090681676047535</v>
      </c>
      <c r="BI16" s="41">
        <f t="shared" si="11"/>
        <v>0.67667292057535955</v>
      </c>
      <c r="BJ16" s="41">
        <f t="shared" si="21"/>
        <v>0.6884302689180738</v>
      </c>
      <c r="BK16" s="41">
        <f t="shared" si="22"/>
        <v>0.69355847404627891</v>
      </c>
      <c r="BL16" s="33">
        <f t="shared" si="23"/>
        <v>0.71120584652862362</v>
      </c>
      <c r="BM16" s="41">
        <f t="shared" si="12"/>
        <v>8.943089430894309E-2</v>
      </c>
      <c r="BN16" s="41">
        <f t="shared" si="13"/>
        <v>0.19774859287054408</v>
      </c>
      <c r="BO16" s="57">
        <v>7</v>
      </c>
      <c r="BP16" s="57">
        <v>7</v>
      </c>
      <c r="BQ16" s="58">
        <v>86.67</v>
      </c>
      <c r="BR16" s="41">
        <f t="shared" si="14"/>
        <v>0.29593495934959352</v>
      </c>
      <c r="BS16" s="41">
        <f t="shared" si="15"/>
        <v>0.32257661038148844</v>
      </c>
      <c r="BT16" s="41">
        <f t="shared" si="16"/>
        <v>0.31106941838649155</v>
      </c>
      <c r="BU16" s="41">
        <f t="shared" si="24"/>
        <v>0.31732332707942462</v>
      </c>
      <c r="BV16" s="41">
        <f t="shared" si="25"/>
        <v>0.31769856160100063</v>
      </c>
      <c r="BW16" s="33">
        <f t="shared" si="26"/>
        <v>0.33032886723507915</v>
      </c>
      <c r="BX16" s="48">
        <v>5800</v>
      </c>
      <c r="BY16" s="56">
        <v>500</v>
      </c>
      <c r="BZ16" s="56">
        <f>AU16/(BY16/100)</f>
        <v>100</v>
      </c>
      <c r="CA16" s="50">
        <f>BY16/(AF16/100)</f>
        <v>6.2539086929330834</v>
      </c>
      <c r="CB16" s="51">
        <f>AU16/(AF16/100)</f>
        <v>6.2539086929330834</v>
      </c>
      <c r="CC16" s="52">
        <f>BX16*BY16</f>
        <v>2900000</v>
      </c>
      <c r="CD16" s="52">
        <f>BX16*AU16</f>
        <v>2900000</v>
      </c>
      <c r="CE16" s="53">
        <v>1510034.56</v>
      </c>
      <c r="CF16" s="53">
        <v>2856799.42</v>
      </c>
      <c r="CG16" s="53">
        <f>CD16-CE16</f>
        <v>1389965.44</v>
      </c>
      <c r="CH16" s="52">
        <v>43200.58</v>
      </c>
      <c r="CI16" s="53">
        <f>CC16-CE16</f>
        <v>1389965.44</v>
      </c>
      <c r="CJ16" s="53">
        <v>540</v>
      </c>
      <c r="CK16" s="53">
        <v>288</v>
      </c>
      <c r="CL16" s="54">
        <f t="shared" si="18"/>
        <v>49.987086776859506</v>
      </c>
      <c r="CM16" s="54">
        <f t="shared" si="19"/>
        <v>48.417761100687926</v>
      </c>
      <c r="CN16" s="48">
        <f t="shared" si="20"/>
        <v>4.365228267667292</v>
      </c>
    </row>
    <row r="17" spans="1:92" x14ac:dyDescent="0.25">
      <c r="A17" s="23" t="s">
        <v>230</v>
      </c>
      <c r="B17" s="24">
        <v>2</v>
      </c>
      <c r="C17" s="24">
        <v>3</v>
      </c>
      <c r="D17" s="24">
        <f t="shared" si="0"/>
        <v>1855</v>
      </c>
      <c r="E17" s="24">
        <v>342</v>
      </c>
      <c r="F17" s="24">
        <v>0</v>
      </c>
      <c r="G17" s="24">
        <v>347</v>
      </c>
      <c r="H17" s="24">
        <v>63</v>
      </c>
      <c r="I17" s="24">
        <v>626</v>
      </c>
      <c r="J17" s="24">
        <v>318</v>
      </c>
      <c r="K17" s="24">
        <v>0</v>
      </c>
      <c r="L17" s="24">
        <v>159</v>
      </c>
      <c r="M17" s="24">
        <v>0</v>
      </c>
      <c r="N17" s="24">
        <v>3</v>
      </c>
      <c r="O17" s="24">
        <v>4</v>
      </c>
      <c r="P17" s="24">
        <v>4</v>
      </c>
      <c r="Q17" s="24">
        <v>4</v>
      </c>
      <c r="R17" s="24">
        <f t="shared" si="1"/>
        <v>0</v>
      </c>
      <c r="S17" s="25">
        <v>2218</v>
      </c>
      <c r="T17" s="26">
        <v>352</v>
      </c>
      <c r="U17" s="26">
        <v>361</v>
      </c>
      <c r="V17" s="26">
        <v>371</v>
      </c>
      <c r="W17" s="26">
        <f t="shared" si="2"/>
        <v>9</v>
      </c>
      <c r="X17" s="26">
        <v>376</v>
      </c>
      <c r="Y17" s="25">
        <v>2289</v>
      </c>
      <c r="Z17" s="26">
        <v>455</v>
      </c>
      <c r="AA17" s="26">
        <v>591</v>
      </c>
      <c r="AB17" s="26">
        <v>619</v>
      </c>
      <c r="AC17" s="26">
        <f t="shared" si="3"/>
        <v>28</v>
      </c>
      <c r="AD17" s="27">
        <f t="shared" si="4"/>
        <v>4.7377326565143827</v>
      </c>
      <c r="AE17" s="28">
        <v>371</v>
      </c>
      <c r="AF17" s="29">
        <f>[1]Лист1!B18</f>
        <v>2289</v>
      </c>
      <c r="AG17" s="29"/>
      <c r="AH17" s="29">
        <v>2276</v>
      </c>
      <c r="AI17" s="30">
        <v>1234</v>
      </c>
      <c r="AJ17" s="30">
        <v>1296</v>
      </c>
      <c r="AK17" s="31">
        <f t="shared" si="5"/>
        <v>58.431018935978358</v>
      </c>
      <c r="AL17" s="31">
        <f t="shared" si="6"/>
        <v>56.618610747051115</v>
      </c>
      <c r="AM17" s="32">
        <v>1326</v>
      </c>
      <c r="AN17" s="32">
        <v>1328</v>
      </c>
      <c r="AO17" s="32">
        <v>1328</v>
      </c>
      <c r="AP17" s="32">
        <v>1352</v>
      </c>
      <c r="AQ17" s="32">
        <v>1353</v>
      </c>
      <c r="AR17" s="32">
        <v>1355</v>
      </c>
      <c r="AS17" s="188"/>
      <c r="AT17" s="188"/>
      <c r="AU17" s="188"/>
      <c r="AV17" s="48">
        <v>807</v>
      </c>
      <c r="AW17" s="48">
        <v>811</v>
      </c>
      <c r="AX17" s="48">
        <v>898</v>
      </c>
      <c r="AY17" s="48">
        <v>899</v>
      </c>
      <c r="AZ17" s="48">
        <v>902</v>
      </c>
      <c r="BA17" s="48">
        <v>902</v>
      </c>
      <c r="BB17" s="48">
        <v>923</v>
      </c>
      <c r="BC17" s="48">
        <v>923</v>
      </c>
      <c r="BD17" s="48">
        <v>924</v>
      </c>
      <c r="BE17" s="41">
        <f t="shared" si="7"/>
        <v>0.53910004368719966</v>
      </c>
      <c r="BF17" s="41">
        <f t="shared" si="8"/>
        <v>0.56618610747051112</v>
      </c>
      <c r="BG17" s="41">
        <f t="shared" si="9"/>
        <v>0.57929226736566186</v>
      </c>
      <c r="BH17" s="41">
        <f t="shared" si="10"/>
        <v>0.58016601135867196</v>
      </c>
      <c r="BI17" s="41">
        <f t="shared" si="11"/>
        <v>0.58016601135867196</v>
      </c>
      <c r="BJ17" s="41">
        <f t="shared" si="21"/>
        <v>0.59065093927479251</v>
      </c>
      <c r="BK17" s="41">
        <f t="shared" si="22"/>
        <v>0.5910878112712975</v>
      </c>
      <c r="BL17" s="33">
        <f t="shared" si="23"/>
        <v>0.59534270650263621</v>
      </c>
      <c r="BM17" s="41">
        <f t="shared" si="12"/>
        <v>0.35255570117955437</v>
      </c>
      <c r="BN17" s="41">
        <f t="shared" si="13"/>
        <v>0.35430318916557446</v>
      </c>
      <c r="BO17" s="42"/>
      <c r="BP17" s="42"/>
      <c r="BQ17" s="43"/>
      <c r="BR17" s="41">
        <f t="shared" si="14"/>
        <v>0.39274792485801663</v>
      </c>
      <c r="BS17" s="41">
        <f t="shared" si="15"/>
        <v>0.39405854084753167</v>
      </c>
      <c r="BT17" s="41">
        <f t="shared" si="16"/>
        <v>0.39405854084753167</v>
      </c>
      <c r="BU17" s="41">
        <f t="shared" si="24"/>
        <v>0.40323285277413717</v>
      </c>
      <c r="BV17" s="41">
        <f t="shared" si="25"/>
        <v>0.40323285277413717</v>
      </c>
      <c r="BW17" s="33">
        <f t="shared" si="26"/>
        <v>0.40597539543057998</v>
      </c>
      <c r="BX17" s="48"/>
      <c r="BY17" s="48"/>
      <c r="BZ17" s="56"/>
      <c r="CA17" s="50"/>
      <c r="CB17" s="51"/>
      <c r="CC17" s="52"/>
      <c r="CD17" s="52"/>
      <c r="CE17" s="53"/>
      <c r="CF17" s="53"/>
      <c r="CG17" s="53"/>
      <c r="CH17" s="52"/>
      <c r="CI17" s="53"/>
      <c r="CJ17" s="53"/>
      <c r="CK17" s="53"/>
      <c r="CL17" s="54">
        <f t="shared" si="18"/>
        <v>27.908025247971146</v>
      </c>
      <c r="CM17" s="54">
        <f t="shared" si="19"/>
        <v>27.042376583660985</v>
      </c>
      <c r="CN17" s="48">
        <f t="shared" si="20"/>
        <v>0</v>
      </c>
    </row>
    <row r="18" spans="1:92" x14ac:dyDescent="0.25">
      <c r="A18" s="23" t="s">
        <v>231</v>
      </c>
      <c r="B18" s="24">
        <v>2</v>
      </c>
      <c r="C18" s="24">
        <v>4</v>
      </c>
      <c r="D18" s="24">
        <f t="shared" si="0"/>
        <v>2331</v>
      </c>
      <c r="E18" s="24">
        <v>88</v>
      </c>
      <c r="F18" s="24">
        <v>0</v>
      </c>
      <c r="G18" s="24">
        <v>80</v>
      </c>
      <c r="H18" s="24">
        <v>98</v>
      </c>
      <c r="I18" s="24">
        <v>1075</v>
      </c>
      <c r="J18" s="24">
        <v>841</v>
      </c>
      <c r="K18" s="24">
        <v>0</v>
      </c>
      <c r="L18" s="24">
        <v>149</v>
      </c>
      <c r="M18" s="24">
        <v>0</v>
      </c>
      <c r="N18" s="24">
        <v>4</v>
      </c>
      <c r="O18" s="24">
        <v>4</v>
      </c>
      <c r="P18" s="24">
        <v>4</v>
      </c>
      <c r="Q18" s="24">
        <v>5</v>
      </c>
      <c r="R18" s="24">
        <f t="shared" si="1"/>
        <v>1</v>
      </c>
      <c r="S18" s="25">
        <v>5243</v>
      </c>
      <c r="T18" s="26">
        <v>1472</v>
      </c>
      <c r="U18" s="26">
        <v>1577</v>
      </c>
      <c r="V18" s="26">
        <v>1571</v>
      </c>
      <c r="W18" s="26">
        <f t="shared" si="2"/>
        <v>105</v>
      </c>
      <c r="X18" s="26">
        <v>1617</v>
      </c>
      <c r="Y18" s="25">
        <v>5200</v>
      </c>
      <c r="Z18" s="26">
        <v>1666</v>
      </c>
      <c r="AA18" s="26">
        <v>2118</v>
      </c>
      <c r="AB18" s="26">
        <v>2133</v>
      </c>
      <c r="AC18" s="26">
        <f t="shared" si="3"/>
        <v>15</v>
      </c>
      <c r="AD18" s="27">
        <f t="shared" si="4"/>
        <v>0.70821529745042489</v>
      </c>
      <c r="AE18" s="28">
        <v>22</v>
      </c>
      <c r="AF18" s="29">
        <v>4969</v>
      </c>
      <c r="AG18" s="29">
        <v>3460</v>
      </c>
      <c r="AH18" s="29">
        <v>5261</v>
      </c>
      <c r="AI18" s="30">
        <v>3375</v>
      </c>
      <c r="AJ18" s="30">
        <v>3531</v>
      </c>
      <c r="AK18" s="31">
        <f t="shared" si="5"/>
        <v>67.34693877551021</v>
      </c>
      <c r="AL18" s="31">
        <f t="shared" si="6"/>
        <v>67.90384615384616</v>
      </c>
      <c r="AM18" s="32">
        <v>3761</v>
      </c>
      <c r="AN18" s="32">
        <v>3799</v>
      </c>
      <c r="AO18" s="32">
        <v>3819</v>
      </c>
      <c r="AP18" s="32">
        <v>3825</v>
      </c>
      <c r="AQ18" s="32">
        <v>3830</v>
      </c>
      <c r="AR18" s="32">
        <v>3830</v>
      </c>
      <c r="AS18" s="188"/>
      <c r="AT18" s="188"/>
      <c r="AU18" s="188"/>
      <c r="AV18" s="48">
        <v>2561</v>
      </c>
      <c r="AW18" s="48">
        <v>2605</v>
      </c>
      <c r="AX18" s="48">
        <v>2715</v>
      </c>
      <c r="AY18" s="48">
        <v>2752</v>
      </c>
      <c r="AZ18" s="48">
        <v>2755</v>
      </c>
      <c r="BA18" s="48">
        <v>2781</v>
      </c>
      <c r="BB18" s="48">
        <v>2838</v>
      </c>
      <c r="BC18" s="48">
        <v>2837</v>
      </c>
      <c r="BD18" s="48">
        <v>2845</v>
      </c>
      <c r="BE18" s="41">
        <f t="shared" si="7"/>
        <v>0.67921110887502512</v>
      </c>
      <c r="BF18" s="41">
        <f t="shared" si="8"/>
        <v>0.71060575568524853</v>
      </c>
      <c r="BG18" s="41">
        <f t="shared" si="9"/>
        <v>0.75689273495673171</v>
      </c>
      <c r="BH18" s="41">
        <f t="shared" si="10"/>
        <v>0.76454014892332456</v>
      </c>
      <c r="BI18" s="41">
        <f t="shared" si="11"/>
        <v>0.76856510364258401</v>
      </c>
      <c r="BJ18" s="41">
        <f t="shared" si="21"/>
        <v>0.76977259005836185</v>
      </c>
      <c r="BK18" s="41">
        <f t="shared" si="22"/>
        <v>0.77077882873817671</v>
      </c>
      <c r="BL18" s="33">
        <f t="shared" si="23"/>
        <v>0.72799847937654438</v>
      </c>
      <c r="BM18" s="41">
        <f t="shared" si="12"/>
        <v>0.51539545180116719</v>
      </c>
      <c r="BN18" s="41">
        <f t="shared" si="13"/>
        <v>0.52425035218353788</v>
      </c>
      <c r="BO18" s="42"/>
      <c r="BP18" s="42"/>
      <c r="BQ18" s="43"/>
      <c r="BR18" s="41">
        <f t="shared" si="14"/>
        <v>0.55383376937009454</v>
      </c>
      <c r="BS18" s="41">
        <f t="shared" si="15"/>
        <v>0.55443751257798346</v>
      </c>
      <c r="BT18" s="41">
        <f t="shared" si="16"/>
        <v>0.55966995371302075</v>
      </c>
      <c r="BU18" s="41">
        <f t="shared" si="24"/>
        <v>0.57114107466291009</v>
      </c>
      <c r="BV18" s="41">
        <f t="shared" si="25"/>
        <v>0.57093982692694711</v>
      </c>
      <c r="BW18" s="33">
        <f t="shared" si="26"/>
        <v>0.54077171640372557</v>
      </c>
      <c r="BX18" s="48"/>
      <c r="BY18" s="48"/>
      <c r="BZ18" s="56"/>
      <c r="CA18" s="50"/>
      <c r="CB18" s="51"/>
      <c r="CC18" s="52"/>
      <c r="CD18" s="52"/>
      <c r="CE18" s="53"/>
      <c r="CF18" s="53"/>
      <c r="CG18" s="53"/>
      <c r="CH18" s="52"/>
      <c r="CI18" s="53"/>
      <c r="CJ18" s="53"/>
      <c r="CK18" s="53"/>
      <c r="CL18" s="54">
        <f t="shared" si="18"/>
        <v>40.682815182147628</v>
      </c>
      <c r="CM18" s="54">
        <f t="shared" si="19"/>
        <v>41.019230769230766</v>
      </c>
      <c r="CN18" s="48">
        <f t="shared" si="20"/>
        <v>0</v>
      </c>
    </row>
    <row r="19" spans="1:92" ht="30" x14ac:dyDescent="0.25">
      <c r="A19" s="23" t="s">
        <v>232</v>
      </c>
      <c r="B19" s="24">
        <v>3</v>
      </c>
      <c r="C19" s="24">
        <v>31</v>
      </c>
      <c r="D19" s="24">
        <f t="shared" si="0"/>
        <v>2408</v>
      </c>
      <c r="E19" s="24">
        <v>397</v>
      </c>
      <c r="F19" s="24">
        <v>0</v>
      </c>
      <c r="G19" s="24">
        <v>32</v>
      </c>
      <c r="H19" s="24">
        <v>86</v>
      </c>
      <c r="I19" s="24">
        <v>506</v>
      </c>
      <c r="J19" s="24">
        <v>1034</v>
      </c>
      <c r="K19" s="24">
        <v>0</v>
      </c>
      <c r="L19" s="24">
        <v>353</v>
      </c>
      <c r="M19" s="24">
        <v>0</v>
      </c>
      <c r="N19" s="24">
        <v>33</v>
      </c>
      <c r="O19" s="24">
        <v>33</v>
      </c>
      <c r="P19" s="24">
        <v>32</v>
      </c>
      <c r="Q19" s="24">
        <v>32</v>
      </c>
      <c r="R19" s="24">
        <f t="shared" si="1"/>
        <v>0</v>
      </c>
      <c r="S19" s="25">
        <v>9003</v>
      </c>
      <c r="T19" s="26">
        <v>796</v>
      </c>
      <c r="U19" s="26">
        <v>909</v>
      </c>
      <c r="V19" s="26">
        <v>923</v>
      </c>
      <c r="W19" s="26">
        <f t="shared" si="2"/>
        <v>113</v>
      </c>
      <c r="X19" s="26">
        <v>2997</v>
      </c>
      <c r="Y19" s="25">
        <v>9263</v>
      </c>
      <c r="Z19" s="26">
        <v>4052</v>
      </c>
      <c r="AA19" s="26">
        <v>4776</v>
      </c>
      <c r="AB19" s="26">
        <v>4867</v>
      </c>
      <c r="AC19" s="26">
        <f t="shared" si="3"/>
        <v>91</v>
      </c>
      <c r="AD19" s="27">
        <f t="shared" si="4"/>
        <v>1.9053601340033501</v>
      </c>
      <c r="AE19" s="28">
        <v>6</v>
      </c>
      <c r="AF19" s="29">
        <f>[1]Лист1!B20</f>
        <v>9023</v>
      </c>
      <c r="AG19" s="77">
        <v>6768</v>
      </c>
      <c r="AH19" s="29">
        <v>9370</v>
      </c>
      <c r="AI19" s="30">
        <v>6753</v>
      </c>
      <c r="AJ19" s="30">
        <v>6888</v>
      </c>
      <c r="AK19" s="31">
        <f t="shared" si="5"/>
        <v>76.507830723092297</v>
      </c>
      <c r="AL19" s="31">
        <f t="shared" si="6"/>
        <v>74.360358415200267</v>
      </c>
      <c r="AM19" s="32">
        <v>6421</v>
      </c>
      <c r="AN19" s="32">
        <v>6479</v>
      </c>
      <c r="AO19" s="32">
        <v>6522</v>
      </c>
      <c r="AP19" s="32">
        <v>6567</v>
      </c>
      <c r="AQ19" s="32">
        <v>7051</v>
      </c>
      <c r="AR19" s="32">
        <v>7079</v>
      </c>
      <c r="AS19" s="188"/>
      <c r="AT19" s="188"/>
      <c r="AU19" s="188">
        <v>463</v>
      </c>
      <c r="AV19" s="48">
        <v>2261</v>
      </c>
      <c r="AW19" s="48">
        <v>2315</v>
      </c>
      <c r="AX19" s="48">
        <v>2472</v>
      </c>
      <c r="AY19" s="48">
        <v>2659</v>
      </c>
      <c r="AZ19" s="48">
        <v>2841</v>
      </c>
      <c r="BA19" s="48">
        <v>2921</v>
      </c>
      <c r="BB19" s="48">
        <v>3099</v>
      </c>
      <c r="BC19" s="48">
        <v>3118</v>
      </c>
      <c r="BD19" s="48">
        <v>3166</v>
      </c>
      <c r="BE19" s="41">
        <f t="shared" si="7"/>
        <v>0.74842070264878646</v>
      </c>
      <c r="BF19" s="41">
        <f t="shared" si="8"/>
        <v>0.76338246702870438</v>
      </c>
      <c r="BG19" s="41">
        <f t="shared" si="9"/>
        <v>0.76293915549152169</v>
      </c>
      <c r="BH19" s="41">
        <f t="shared" si="10"/>
        <v>0.76936717278067157</v>
      </c>
      <c r="BI19" s="41">
        <f t="shared" si="11"/>
        <v>0.7741327718053862</v>
      </c>
      <c r="BJ19" s="41">
        <f t="shared" si="21"/>
        <v>0.77912002659869228</v>
      </c>
      <c r="BK19" s="41">
        <f t="shared" si="22"/>
        <v>0.78144741216890168</v>
      </c>
      <c r="BL19" s="33">
        <f t="shared" si="23"/>
        <v>0.75549626467449305</v>
      </c>
      <c r="BM19" s="41">
        <f t="shared" si="12"/>
        <v>0.25058184639255238</v>
      </c>
      <c r="BN19" s="41">
        <f t="shared" si="13"/>
        <v>0.25656655214451957</v>
      </c>
      <c r="BO19" s="42">
        <v>21</v>
      </c>
      <c r="BP19" s="42">
        <v>21</v>
      </c>
      <c r="BQ19" s="43">
        <v>46.67</v>
      </c>
      <c r="BR19" s="41">
        <f t="shared" si="14"/>
        <v>0.29469134434223648</v>
      </c>
      <c r="BS19" s="41">
        <f t="shared" si="15"/>
        <v>0.31486201928405189</v>
      </c>
      <c r="BT19" s="41">
        <f t="shared" si="16"/>
        <v>0.323728250027707</v>
      </c>
      <c r="BU19" s="41">
        <f t="shared" si="24"/>
        <v>0.3434556134323396</v>
      </c>
      <c r="BV19" s="41">
        <f t="shared" si="25"/>
        <v>0.34556134323395765</v>
      </c>
      <c r="BW19" s="33">
        <f t="shared" si="26"/>
        <v>0.33788687299893277</v>
      </c>
      <c r="BX19" s="48">
        <v>2700</v>
      </c>
      <c r="BY19" s="48">
        <v>500</v>
      </c>
      <c r="BZ19" s="56">
        <f>AU19/(BY19/100)</f>
        <v>92.6</v>
      </c>
      <c r="CA19" s="50">
        <f>BY19/(AF19/100)</f>
        <v>5.5413942147844395</v>
      </c>
      <c r="CB19" s="51">
        <f>AU19/(AF19/100)</f>
        <v>5.1313310428903911</v>
      </c>
      <c r="CC19" s="52">
        <f>BX19*BY19</f>
        <v>1350000</v>
      </c>
      <c r="CD19" s="52">
        <f>BX19*AU19</f>
        <v>1250100</v>
      </c>
      <c r="CE19" s="53">
        <v>1147782.26</v>
      </c>
      <c r="CF19" s="53">
        <v>1257559.1499999999</v>
      </c>
      <c r="CG19" s="53">
        <f>CD19-CE19</f>
        <v>102317.73999999999</v>
      </c>
      <c r="CH19" s="52">
        <v>92440.85</v>
      </c>
      <c r="CI19" s="53">
        <f>CC19-CE19</f>
        <v>202217.74</v>
      </c>
      <c r="CJ19" s="53">
        <v>516</v>
      </c>
      <c r="CK19" s="53">
        <v>436</v>
      </c>
      <c r="CL19" s="54">
        <f t="shared" si="18"/>
        <v>54.059757858491615</v>
      </c>
      <c r="CM19" s="54">
        <f t="shared" si="19"/>
        <v>52.542372881355938</v>
      </c>
      <c r="CN19" s="48">
        <f t="shared" si="20"/>
        <v>0</v>
      </c>
    </row>
    <row r="20" spans="1:92" x14ac:dyDescent="0.25">
      <c r="A20" s="23" t="s">
        <v>233</v>
      </c>
      <c r="B20" s="24" t="s">
        <v>234</v>
      </c>
      <c r="C20" s="24">
        <v>11</v>
      </c>
      <c r="D20" s="24">
        <f t="shared" si="0"/>
        <v>515</v>
      </c>
      <c r="E20" s="24">
        <v>0</v>
      </c>
      <c r="F20" s="24">
        <v>0</v>
      </c>
      <c r="G20" s="24">
        <v>0</v>
      </c>
      <c r="H20" s="24">
        <v>0</v>
      </c>
      <c r="I20" s="24">
        <v>515</v>
      </c>
      <c r="J20" s="24">
        <v>0</v>
      </c>
      <c r="K20" s="24">
        <v>0</v>
      </c>
      <c r="L20" s="24">
        <v>0</v>
      </c>
      <c r="M20" s="24">
        <v>0</v>
      </c>
      <c r="N20" s="24">
        <v>14</v>
      </c>
      <c r="O20" s="24">
        <v>14</v>
      </c>
      <c r="P20" s="24">
        <v>15</v>
      </c>
      <c r="Q20" s="24">
        <v>15</v>
      </c>
      <c r="R20" s="24">
        <f t="shared" si="1"/>
        <v>0</v>
      </c>
      <c r="S20" s="25">
        <v>4862</v>
      </c>
      <c r="T20" s="26">
        <v>47</v>
      </c>
      <c r="U20" s="26">
        <v>48</v>
      </c>
      <c r="V20" s="26">
        <v>49</v>
      </c>
      <c r="W20" s="26">
        <f t="shared" si="2"/>
        <v>1</v>
      </c>
      <c r="X20" s="26">
        <v>991</v>
      </c>
      <c r="Y20" s="25">
        <v>4920</v>
      </c>
      <c r="Z20" s="26">
        <v>1760</v>
      </c>
      <c r="AA20" s="26">
        <v>3061</v>
      </c>
      <c r="AB20" s="26">
        <v>3422</v>
      </c>
      <c r="AC20" s="26">
        <f t="shared" si="3"/>
        <v>361</v>
      </c>
      <c r="AD20" s="27">
        <f t="shared" si="4"/>
        <v>11.793531525645214</v>
      </c>
      <c r="AE20" s="28">
        <v>1999</v>
      </c>
      <c r="AF20" s="29">
        <f>[1]Лист1!B21</f>
        <v>4920</v>
      </c>
      <c r="AG20" s="29">
        <v>3675</v>
      </c>
      <c r="AH20" s="29">
        <v>5011</v>
      </c>
      <c r="AI20" s="30">
        <v>3809</v>
      </c>
      <c r="AJ20" s="30">
        <v>3838</v>
      </c>
      <c r="AK20" s="31">
        <f t="shared" si="5"/>
        <v>78.938708350473064</v>
      </c>
      <c r="AL20" s="31">
        <f t="shared" si="6"/>
        <v>78.008130081300806</v>
      </c>
      <c r="AM20" s="32">
        <v>3837</v>
      </c>
      <c r="AN20" s="32">
        <v>3841</v>
      </c>
      <c r="AO20" s="32">
        <v>3843</v>
      </c>
      <c r="AP20" s="32">
        <v>3842</v>
      </c>
      <c r="AQ20" s="32">
        <v>3842</v>
      </c>
      <c r="AR20" s="32">
        <v>3838</v>
      </c>
      <c r="AS20" s="188"/>
      <c r="AT20" s="188"/>
      <c r="AU20" s="188"/>
      <c r="AV20" s="48">
        <v>875</v>
      </c>
      <c r="AW20" s="48">
        <v>914</v>
      </c>
      <c r="AX20" s="48">
        <v>904</v>
      </c>
      <c r="AY20" s="48">
        <v>957</v>
      </c>
      <c r="AZ20" s="48">
        <v>1014</v>
      </c>
      <c r="BA20" s="48">
        <v>1041</v>
      </c>
      <c r="BB20" s="48">
        <v>1060</v>
      </c>
      <c r="BC20" s="48">
        <v>1076</v>
      </c>
      <c r="BD20" s="48">
        <v>1137</v>
      </c>
      <c r="BE20" s="41">
        <f t="shared" si="7"/>
        <v>0.77418699186991868</v>
      </c>
      <c r="BF20" s="41">
        <f t="shared" si="8"/>
        <v>0.78008130081300808</v>
      </c>
      <c r="BG20" s="41">
        <f t="shared" si="9"/>
        <v>0.77987804878048783</v>
      </c>
      <c r="BH20" s="41">
        <f t="shared" si="10"/>
        <v>0.78069105691056906</v>
      </c>
      <c r="BI20" s="41">
        <f t="shared" si="11"/>
        <v>0.78109756097560978</v>
      </c>
      <c r="BJ20" s="41">
        <f t="shared" si="21"/>
        <v>0.78089430894308942</v>
      </c>
      <c r="BK20" s="41">
        <f t="shared" si="22"/>
        <v>0.78089430894308942</v>
      </c>
      <c r="BL20" s="33">
        <f t="shared" si="23"/>
        <v>0.76591498702853722</v>
      </c>
      <c r="BM20" s="41">
        <f t="shared" si="12"/>
        <v>0.17784552845528456</v>
      </c>
      <c r="BN20" s="41">
        <f t="shared" si="13"/>
        <v>0.18577235772357722</v>
      </c>
      <c r="BO20" s="42"/>
      <c r="BP20" s="42"/>
      <c r="BQ20" s="43"/>
      <c r="BR20" s="41">
        <f t="shared" si="14"/>
        <v>0.19451219512195123</v>
      </c>
      <c r="BS20" s="41">
        <f t="shared" si="15"/>
        <v>0.20609756097560974</v>
      </c>
      <c r="BT20" s="41">
        <f t="shared" si="16"/>
        <v>0.21158536585365853</v>
      </c>
      <c r="BU20" s="41">
        <f t="shared" si="24"/>
        <v>0.21544715447154472</v>
      </c>
      <c r="BV20" s="41">
        <f t="shared" si="25"/>
        <v>0.21869918699186991</v>
      </c>
      <c r="BW20" s="33">
        <f t="shared" si="26"/>
        <v>0.22690081819996008</v>
      </c>
      <c r="BX20" s="48"/>
      <c r="BY20" s="48"/>
      <c r="BZ20" s="56"/>
      <c r="CA20" s="50"/>
      <c r="CB20" s="51"/>
      <c r="CC20" s="52"/>
      <c r="CD20" s="52"/>
      <c r="CE20" s="53"/>
      <c r="CF20" s="53"/>
      <c r="CG20" s="53"/>
      <c r="CH20" s="52"/>
      <c r="CI20" s="53"/>
      <c r="CJ20" s="53"/>
      <c r="CK20" s="53"/>
      <c r="CL20" s="54">
        <f t="shared" si="18"/>
        <v>70.382558617852737</v>
      </c>
      <c r="CM20" s="54">
        <f t="shared" si="19"/>
        <v>69.552845528455279</v>
      </c>
      <c r="CN20" s="48">
        <f t="shared" si="20"/>
        <v>0</v>
      </c>
    </row>
    <row r="21" spans="1:92" x14ac:dyDescent="0.25">
      <c r="A21" s="23" t="s">
        <v>235</v>
      </c>
      <c r="B21" s="24">
        <v>2</v>
      </c>
      <c r="C21" s="24">
        <v>3</v>
      </c>
      <c r="D21" s="24">
        <f t="shared" si="0"/>
        <v>1523</v>
      </c>
      <c r="E21" s="24">
        <v>187</v>
      </c>
      <c r="F21" s="24">
        <v>0</v>
      </c>
      <c r="G21" s="24">
        <v>60</v>
      </c>
      <c r="H21" s="24">
        <v>140</v>
      </c>
      <c r="I21" s="24">
        <v>579</v>
      </c>
      <c r="J21" s="24">
        <v>421</v>
      </c>
      <c r="K21" s="24">
        <v>0</v>
      </c>
      <c r="L21" s="24">
        <v>136</v>
      </c>
      <c r="M21" s="24">
        <v>0</v>
      </c>
      <c r="N21" s="24">
        <v>4</v>
      </c>
      <c r="O21" s="24">
        <v>4</v>
      </c>
      <c r="P21" s="24">
        <v>5</v>
      </c>
      <c r="Q21" s="24">
        <v>5</v>
      </c>
      <c r="R21" s="24">
        <f t="shared" si="1"/>
        <v>0</v>
      </c>
      <c r="S21" s="25">
        <v>1745</v>
      </c>
      <c r="T21" s="26">
        <v>1055</v>
      </c>
      <c r="U21" s="26">
        <v>1054</v>
      </c>
      <c r="V21" s="26">
        <v>1054</v>
      </c>
      <c r="W21" s="26">
        <f t="shared" si="2"/>
        <v>-1</v>
      </c>
      <c r="X21" s="26">
        <v>1054</v>
      </c>
      <c r="Y21" s="25">
        <v>1779</v>
      </c>
      <c r="Z21" s="26">
        <v>1057</v>
      </c>
      <c r="AA21" s="26">
        <v>1312</v>
      </c>
      <c r="AB21" s="26">
        <v>1317</v>
      </c>
      <c r="AC21" s="26">
        <f t="shared" si="3"/>
        <v>5</v>
      </c>
      <c r="AD21" s="27">
        <f t="shared" si="4"/>
        <v>0.38109756097560976</v>
      </c>
      <c r="AE21" s="28">
        <v>71</v>
      </c>
      <c r="AF21" s="29">
        <f>[1]Лист1!B22</f>
        <v>1660</v>
      </c>
      <c r="AG21" s="78">
        <v>1245</v>
      </c>
      <c r="AH21" s="29">
        <v>1798</v>
      </c>
      <c r="AI21" s="30">
        <v>980</v>
      </c>
      <c r="AJ21" s="30">
        <v>1001</v>
      </c>
      <c r="AK21" s="31">
        <f t="shared" si="5"/>
        <v>57.363896848137536</v>
      </c>
      <c r="AL21" s="31">
        <f t="shared" si="6"/>
        <v>56.26756604834177</v>
      </c>
      <c r="AM21" s="32">
        <v>1114</v>
      </c>
      <c r="AN21" s="32">
        <v>1234</v>
      </c>
      <c r="AO21" s="32">
        <v>1287</v>
      </c>
      <c r="AP21" s="32">
        <v>1287</v>
      </c>
      <c r="AQ21" s="32">
        <v>1322</v>
      </c>
      <c r="AR21" s="32">
        <v>1322</v>
      </c>
      <c r="AS21" s="188">
        <v>29</v>
      </c>
      <c r="AT21" s="188">
        <v>35</v>
      </c>
      <c r="AU21" s="188">
        <v>35</v>
      </c>
      <c r="AV21" s="48">
        <v>906</v>
      </c>
      <c r="AW21" s="48">
        <v>946</v>
      </c>
      <c r="AX21" s="48">
        <v>1119</v>
      </c>
      <c r="AY21" s="48">
        <v>1153</v>
      </c>
      <c r="AZ21" s="48">
        <v>1368</v>
      </c>
      <c r="BA21" s="48">
        <v>1389</v>
      </c>
      <c r="BB21" s="48">
        <v>1407</v>
      </c>
      <c r="BC21" s="48">
        <v>1407</v>
      </c>
      <c r="BD21" s="48">
        <v>1407</v>
      </c>
      <c r="BE21" s="41">
        <f t="shared" si="7"/>
        <v>0.60783132530120487</v>
      </c>
      <c r="BF21" s="41">
        <f t="shared" si="8"/>
        <v>0.62409638554216873</v>
      </c>
      <c r="BG21" s="41">
        <f t="shared" si="9"/>
        <v>0.69216867469879517</v>
      </c>
      <c r="BH21" s="41">
        <f t="shared" si="10"/>
        <v>0.76445783132530121</v>
      </c>
      <c r="BI21" s="41">
        <f t="shared" si="11"/>
        <v>0.79638554216867474</v>
      </c>
      <c r="BJ21" s="41">
        <f t="shared" si="21"/>
        <v>0.79638554216867474</v>
      </c>
      <c r="BK21" s="41">
        <f t="shared" si="22"/>
        <v>0.79638554216867474</v>
      </c>
      <c r="BL21" s="33">
        <f t="shared" si="23"/>
        <v>0.73526140155728592</v>
      </c>
      <c r="BM21" s="41">
        <f t="shared" si="12"/>
        <v>0.54578313253012045</v>
      </c>
      <c r="BN21" s="41">
        <f t="shared" si="13"/>
        <v>0.5698795180722892</v>
      </c>
      <c r="BO21" s="42">
        <v>3</v>
      </c>
      <c r="BP21" s="42">
        <v>3</v>
      </c>
      <c r="BQ21" s="43">
        <v>93.33</v>
      </c>
      <c r="BR21" s="41">
        <f t="shared" si="14"/>
        <v>0.694578313253012</v>
      </c>
      <c r="BS21" s="41">
        <f t="shared" si="15"/>
        <v>0.82409638554216869</v>
      </c>
      <c r="BT21" s="41">
        <f t="shared" si="16"/>
        <v>0.83674698795180724</v>
      </c>
      <c r="BU21" s="41">
        <f t="shared" si="24"/>
        <v>0.84759036144578315</v>
      </c>
      <c r="BV21" s="41">
        <f t="shared" si="25"/>
        <v>0.84759036144578315</v>
      </c>
      <c r="BW21" s="33">
        <f t="shared" si="26"/>
        <v>0.78253615127919907</v>
      </c>
      <c r="BX21" s="48">
        <v>6400</v>
      </c>
      <c r="BY21" s="48">
        <v>35</v>
      </c>
      <c r="BZ21" s="56">
        <f>AU21/(BY21/100)</f>
        <v>100</v>
      </c>
      <c r="CA21" s="50">
        <f>BY21/(AF21/100)</f>
        <v>2.1084337349397591</v>
      </c>
      <c r="CB21" s="51">
        <f>AU21/(AF21/100)</f>
        <v>2.1084337349397591</v>
      </c>
      <c r="CC21" s="52">
        <f>BX21*BY21</f>
        <v>224000</v>
      </c>
      <c r="CD21" s="52">
        <f>BX21*AU21</f>
        <v>224000</v>
      </c>
      <c r="CE21" s="53">
        <v>203188.68</v>
      </c>
      <c r="CF21" s="53">
        <v>219804.37</v>
      </c>
      <c r="CG21" s="53">
        <f>CD21-CE21</f>
        <v>20811.320000000007</v>
      </c>
      <c r="CH21" s="52">
        <v>4195.63</v>
      </c>
      <c r="CI21" s="53">
        <f>CC21-CE21</f>
        <v>20811.320000000007</v>
      </c>
      <c r="CJ21" s="53">
        <v>42</v>
      </c>
      <c r="CK21" s="53">
        <v>34</v>
      </c>
      <c r="CL21" s="54">
        <f t="shared" si="18"/>
        <v>75.472779369627517</v>
      </c>
      <c r="CM21" s="54">
        <f t="shared" si="19"/>
        <v>74.03035413153458</v>
      </c>
      <c r="CN21" s="48">
        <f t="shared" si="20"/>
        <v>2.1084337349397591</v>
      </c>
    </row>
    <row r="22" spans="1:92" x14ac:dyDescent="0.25">
      <c r="A22" s="23" t="s">
        <v>236</v>
      </c>
      <c r="B22" s="24">
        <v>1</v>
      </c>
      <c r="C22" s="24">
        <v>12</v>
      </c>
      <c r="D22" s="24">
        <f t="shared" si="0"/>
        <v>497</v>
      </c>
      <c r="E22" s="24">
        <v>0</v>
      </c>
      <c r="F22" s="24">
        <v>0</v>
      </c>
      <c r="G22" s="24">
        <v>0</v>
      </c>
      <c r="H22" s="24">
        <v>0</v>
      </c>
      <c r="I22" s="24">
        <v>497</v>
      </c>
      <c r="J22" s="24">
        <v>0</v>
      </c>
      <c r="K22" s="24">
        <v>0</v>
      </c>
      <c r="L22" s="24">
        <v>0</v>
      </c>
      <c r="M22" s="24">
        <v>0</v>
      </c>
      <c r="N22" s="24">
        <v>13</v>
      </c>
      <c r="O22" s="24">
        <v>13</v>
      </c>
      <c r="P22" s="24">
        <v>13</v>
      </c>
      <c r="Q22" s="24">
        <v>13</v>
      </c>
      <c r="R22" s="24">
        <f t="shared" si="1"/>
        <v>0</v>
      </c>
      <c r="S22" s="25">
        <v>4474</v>
      </c>
      <c r="T22" s="26">
        <v>521</v>
      </c>
      <c r="U22" s="26">
        <v>572</v>
      </c>
      <c r="V22" s="26">
        <v>720</v>
      </c>
      <c r="W22" s="26">
        <f t="shared" si="2"/>
        <v>51</v>
      </c>
      <c r="X22" s="26">
        <v>754</v>
      </c>
      <c r="Y22" s="25">
        <v>4545</v>
      </c>
      <c r="Z22" s="26">
        <v>863</v>
      </c>
      <c r="AA22" s="26">
        <v>1652</v>
      </c>
      <c r="AB22" s="26">
        <v>2559</v>
      </c>
      <c r="AC22" s="26">
        <f t="shared" si="3"/>
        <v>907</v>
      </c>
      <c r="AD22" s="27">
        <f t="shared" si="4"/>
        <v>54.903147699757874</v>
      </c>
      <c r="AE22" s="28">
        <v>454</v>
      </c>
      <c r="AF22" s="29">
        <f>[1]Лист1!B23</f>
        <v>4545</v>
      </c>
      <c r="AG22" s="29">
        <v>3258</v>
      </c>
      <c r="AH22" s="29">
        <v>4672</v>
      </c>
      <c r="AI22" s="30">
        <v>3252</v>
      </c>
      <c r="AJ22" s="30">
        <v>3306</v>
      </c>
      <c r="AK22" s="31">
        <f t="shared" si="5"/>
        <v>73.893607510058104</v>
      </c>
      <c r="AL22" s="31">
        <f t="shared" si="6"/>
        <v>72.73927392739273</v>
      </c>
      <c r="AM22" s="32">
        <v>3359</v>
      </c>
      <c r="AN22" s="32">
        <v>3364</v>
      </c>
      <c r="AO22" s="32">
        <v>3388</v>
      </c>
      <c r="AP22" s="32">
        <v>3420</v>
      </c>
      <c r="AQ22" s="32">
        <v>3423</v>
      </c>
      <c r="AR22" s="32">
        <v>3424</v>
      </c>
      <c r="AS22" s="188"/>
      <c r="AT22" s="188"/>
      <c r="AU22" s="188"/>
      <c r="AV22" s="48">
        <v>856</v>
      </c>
      <c r="AW22" s="48">
        <v>863</v>
      </c>
      <c r="AX22" s="48">
        <v>941</v>
      </c>
      <c r="AY22" s="48">
        <v>948</v>
      </c>
      <c r="AZ22" s="48">
        <v>968</v>
      </c>
      <c r="BA22" s="48">
        <v>1010</v>
      </c>
      <c r="BB22" s="48">
        <v>1039</v>
      </c>
      <c r="BC22" s="48">
        <v>1044</v>
      </c>
      <c r="BD22" s="48">
        <v>1060</v>
      </c>
      <c r="BE22" s="41">
        <f t="shared" si="7"/>
        <v>0.71551155115511555</v>
      </c>
      <c r="BF22" s="41">
        <f t="shared" si="8"/>
        <v>0.72739273927392745</v>
      </c>
      <c r="BG22" s="41">
        <f t="shared" si="9"/>
        <v>0.73905390539053906</v>
      </c>
      <c r="BH22" s="41">
        <f t="shared" si="10"/>
        <v>0.74015401540154013</v>
      </c>
      <c r="BI22" s="41">
        <f t="shared" si="11"/>
        <v>0.74543454345434546</v>
      </c>
      <c r="BJ22" s="41">
        <f t="shared" si="21"/>
        <v>0.75247524752475248</v>
      </c>
      <c r="BK22" s="41">
        <f t="shared" si="22"/>
        <v>0.7531353135313531</v>
      </c>
      <c r="BL22" s="33">
        <f t="shared" si="23"/>
        <v>0.73287671232876717</v>
      </c>
      <c r="BM22" s="41">
        <f t="shared" si="12"/>
        <v>0.18833883388338835</v>
      </c>
      <c r="BN22" s="41">
        <f t="shared" si="13"/>
        <v>0.18987898789878987</v>
      </c>
      <c r="BO22" s="42"/>
      <c r="BP22" s="42"/>
      <c r="BQ22" s="43"/>
      <c r="BR22" s="41">
        <f t="shared" si="14"/>
        <v>0.20858085808580859</v>
      </c>
      <c r="BS22" s="41">
        <f t="shared" si="15"/>
        <v>0.21298129812981298</v>
      </c>
      <c r="BT22" s="41">
        <f t="shared" si="16"/>
        <v>0.22222222222222221</v>
      </c>
      <c r="BU22" s="41">
        <f t="shared" si="24"/>
        <v>0.22860286028602861</v>
      </c>
      <c r="BV22" s="41">
        <f t="shared" si="25"/>
        <v>0.22970297029702971</v>
      </c>
      <c r="BW22" s="33">
        <f t="shared" si="26"/>
        <v>0.22688356164383561</v>
      </c>
      <c r="BX22" s="48"/>
      <c r="BY22" s="48"/>
      <c r="BZ22" s="56"/>
      <c r="CA22" s="50"/>
      <c r="CB22" s="51"/>
      <c r="CC22" s="52"/>
      <c r="CD22" s="52"/>
      <c r="CE22" s="53"/>
      <c r="CF22" s="53"/>
      <c r="CG22" s="53"/>
      <c r="CH22" s="52"/>
      <c r="CI22" s="53"/>
      <c r="CJ22" s="53"/>
      <c r="CK22" s="53"/>
      <c r="CL22" s="54">
        <f t="shared" si="18"/>
        <v>57.197139025480553</v>
      </c>
      <c r="CM22" s="54">
        <f t="shared" si="19"/>
        <v>56.303630363036298</v>
      </c>
      <c r="CN22" s="48">
        <f t="shared" si="20"/>
        <v>0</v>
      </c>
    </row>
    <row r="23" spans="1:92" x14ac:dyDescent="0.25">
      <c r="A23" s="23" t="s">
        <v>237</v>
      </c>
      <c r="B23" s="24">
        <v>2</v>
      </c>
      <c r="C23" s="24">
        <v>30</v>
      </c>
      <c r="D23" s="24">
        <f t="shared" si="0"/>
        <v>2425</v>
      </c>
      <c r="E23" s="24">
        <v>0</v>
      </c>
      <c r="F23" s="24">
        <v>36</v>
      </c>
      <c r="G23" s="24">
        <v>24</v>
      </c>
      <c r="H23" s="24">
        <v>205</v>
      </c>
      <c r="I23" s="24">
        <v>1196</v>
      </c>
      <c r="J23" s="24">
        <v>450</v>
      </c>
      <c r="K23" s="24">
        <v>0</v>
      </c>
      <c r="L23" s="24">
        <v>514</v>
      </c>
      <c r="M23" s="24">
        <v>0</v>
      </c>
      <c r="N23" s="24">
        <v>33</v>
      </c>
      <c r="O23" s="24">
        <v>33</v>
      </c>
      <c r="P23" s="24">
        <v>34</v>
      </c>
      <c r="Q23" s="24">
        <v>35</v>
      </c>
      <c r="R23" s="24">
        <f t="shared" si="1"/>
        <v>1</v>
      </c>
      <c r="S23" s="25">
        <v>7310</v>
      </c>
      <c r="T23" s="26">
        <v>102</v>
      </c>
      <c r="U23" s="26">
        <v>106</v>
      </c>
      <c r="V23" s="26">
        <v>1386</v>
      </c>
      <c r="W23" s="26">
        <f t="shared" si="2"/>
        <v>4</v>
      </c>
      <c r="X23" s="26">
        <v>1889</v>
      </c>
      <c r="Y23" s="25">
        <v>7534</v>
      </c>
      <c r="Z23" s="26">
        <v>2629</v>
      </c>
      <c r="AA23" s="26">
        <v>2956</v>
      </c>
      <c r="AB23" s="26">
        <v>3318</v>
      </c>
      <c r="AC23" s="26">
        <f t="shared" si="3"/>
        <v>362</v>
      </c>
      <c r="AD23" s="27">
        <f t="shared" si="4"/>
        <v>12.246278755074426</v>
      </c>
      <c r="AE23" s="28">
        <v>3</v>
      </c>
      <c r="AF23" s="29">
        <f>[1]Лист1!B24</f>
        <v>7534</v>
      </c>
      <c r="AG23" s="29">
        <v>3557</v>
      </c>
      <c r="AH23" s="29">
        <v>7743</v>
      </c>
      <c r="AI23" s="30">
        <v>3195</v>
      </c>
      <c r="AJ23" s="30">
        <v>3309</v>
      </c>
      <c r="AK23" s="31">
        <f t="shared" si="5"/>
        <v>45.266757865937073</v>
      </c>
      <c r="AL23" s="31">
        <f t="shared" si="6"/>
        <v>43.920891956464025</v>
      </c>
      <c r="AM23" s="32">
        <v>3378</v>
      </c>
      <c r="AN23" s="32">
        <v>3411</v>
      </c>
      <c r="AO23" s="32">
        <v>4099</v>
      </c>
      <c r="AP23" s="32">
        <v>4498</v>
      </c>
      <c r="AQ23" s="32">
        <v>4606</v>
      </c>
      <c r="AR23" s="32">
        <v>4774</v>
      </c>
      <c r="AS23" s="188"/>
      <c r="AT23" s="188"/>
      <c r="AU23" s="188"/>
      <c r="AV23" s="48">
        <v>578</v>
      </c>
      <c r="AW23" s="48">
        <v>655</v>
      </c>
      <c r="AX23" s="48">
        <v>730</v>
      </c>
      <c r="AY23" s="48">
        <v>1001</v>
      </c>
      <c r="AZ23" s="48">
        <v>1140</v>
      </c>
      <c r="BA23" s="48">
        <v>1667</v>
      </c>
      <c r="BB23" s="48">
        <v>1849</v>
      </c>
      <c r="BC23" s="48">
        <v>1863</v>
      </c>
      <c r="BD23" s="48">
        <v>1917</v>
      </c>
      <c r="BE23" s="41">
        <f t="shared" si="7"/>
        <v>0.4240775152641359</v>
      </c>
      <c r="BF23" s="41">
        <f t="shared" si="8"/>
        <v>0.43920891956464031</v>
      </c>
      <c r="BG23" s="41">
        <f t="shared" si="9"/>
        <v>0.44836740111494561</v>
      </c>
      <c r="BH23" s="41">
        <f t="shared" si="10"/>
        <v>0.45274754446509158</v>
      </c>
      <c r="BI23" s="41">
        <f t="shared" si="11"/>
        <v>0.54406689673480224</v>
      </c>
      <c r="BJ23" s="41">
        <f t="shared" si="21"/>
        <v>0.59702681178656758</v>
      </c>
      <c r="BK23" s="41">
        <f t="shared" si="22"/>
        <v>0.61136182638704539</v>
      </c>
      <c r="BL23" s="33">
        <f t="shared" si="23"/>
        <v>0.61655689009427872</v>
      </c>
      <c r="BM23" s="41">
        <f t="shared" si="12"/>
        <v>7.6718874435890635E-2</v>
      </c>
      <c r="BN23" s="41">
        <f t="shared" si="13"/>
        <v>8.6939208919564637E-2</v>
      </c>
      <c r="BO23" s="42"/>
      <c r="BP23" s="42"/>
      <c r="BQ23" s="43"/>
      <c r="BR23" s="41">
        <f t="shared" si="14"/>
        <v>0.13286434828776214</v>
      </c>
      <c r="BS23" s="41">
        <f t="shared" si="15"/>
        <v>0.15131404300504381</v>
      </c>
      <c r="BT23" s="41">
        <f t="shared" si="16"/>
        <v>0.2212636049907088</v>
      </c>
      <c r="BU23" s="41">
        <f t="shared" si="24"/>
        <v>0.24542075922484735</v>
      </c>
      <c r="BV23" s="41">
        <f t="shared" si="25"/>
        <v>0.24727900185824264</v>
      </c>
      <c r="BW23" s="33">
        <f t="shared" si="26"/>
        <v>0.24757845796203021</v>
      </c>
      <c r="BX23" s="48"/>
      <c r="BY23" s="48"/>
      <c r="BZ23" s="56"/>
      <c r="CA23" s="50"/>
      <c r="CB23" s="51"/>
      <c r="CC23" s="52"/>
      <c r="CD23" s="52"/>
      <c r="CE23" s="53"/>
      <c r="CF23" s="53"/>
      <c r="CG23" s="53"/>
      <c r="CH23" s="52"/>
      <c r="CI23" s="53"/>
      <c r="CJ23" s="53"/>
      <c r="CK23" s="53"/>
      <c r="CL23" s="54">
        <f t="shared" si="18"/>
        <v>45.389876880984957</v>
      </c>
      <c r="CM23" s="54">
        <f t="shared" si="19"/>
        <v>44.040350411468012</v>
      </c>
      <c r="CN23" s="48">
        <f t="shared" si="20"/>
        <v>0</v>
      </c>
    </row>
    <row r="24" spans="1:92" ht="30" x14ac:dyDescent="0.25">
      <c r="A24" s="23" t="s">
        <v>238</v>
      </c>
      <c r="B24" s="24">
        <v>6</v>
      </c>
      <c r="C24" s="24">
        <v>8</v>
      </c>
      <c r="D24" s="24">
        <f t="shared" si="0"/>
        <v>10339</v>
      </c>
      <c r="E24" s="24">
        <v>153</v>
      </c>
      <c r="F24" s="24">
        <v>0</v>
      </c>
      <c r="G24" s="24">
        <v>1321</v>
      </c>
      <c r="H24" s="24">
        <v>138</v>
      </c>
      <c r="I24" s="24">
        <v>5718</v>
      </c>
      <c r="J24" s="24">
        <v>1651</v>
      </c>
      <c r="K24" s="24">
        <v>0</v>
      </c>
      <c r="L24" s="24">
        <v>508</v>
      </c>
      <c r="M24" s="24">
        <v>850</v>
      </c>
      <c r="N24" s="24">
        <v>8</v>
      </c>
      <c r="O24" s="24">
        <v>17</v>
      </c>
      <c r="P24" s="24">
        <v>19</v>
      </c>
      <c r="Q24" s="24">
        <v>19</v>
      </c>
      <c r="R24" s="24">
        <f t="shared" si="1"/>
        <v>0</v>
      </c>
      <c r="S24" s="25">
        <v>20734</v>
      </c>
      <c r="T24" s="26">
        <v>3385</v>
      </c>
      <c r="U24" s="26">
        <v>3526</v>
      </c>
      <c r="V24" s="26">
        <v>3600</v>
      </c>
      <c r="W24" s="26">
        <f t="shared" si="2"/>
        <v>141</v>
      </c>
      <c r="X24" s="26">
        <v>3732</v>
      </c>
      <c r="Y24" s="25">
        <v>22487</v>
      </c>
      <c r="Z24" s="26">
        <v>3981</v>
      </c>
      <c r="AA24" s="26">
        <v>4633</v>
      </c>
      <c r="AB24" s="26">
        <v>4812</v>
      </c>
      <c r="AC24" s="26">
        <f t="shared" si="3"/>
        <v>179</v>
      </c>
      <c r="AD24" s="27">
        <f t="shared" si="4"/>
        <v>3.8635873084394561</v>
      </c>
      <c r="AE24" s="28">
        <v>679</v>
      </c>
      <c r="AF24" s="29">
        <f>[1]Лист1!B25</f>
        <v>20734</v>
      </c>
      <c r="AG24" s="29"/>
      <c r="AH24" s="29">
        <v>24388</v>
      </c>
      <c r="AI24" s="30">
        <v>9194</v>
      </c>
      <c r="AJ24" s="30">
        <v>10685</v>
      </c>
      <c r="AK24" s="31">
        <f t="shared" si="5"/>
        <v>51.533712742355547</v>
      </c>
      <c r="AL24" s="31">
        <f t="shared" si="6"/>
        <v>47.516342775826033</v>
      </c>
      <c r="AM24" s="32">
        <v>13381</v>
      </c>
      <c r="AN24" s="32">
        <v>15698</v>
      </c>
      <c r="AO24" s="32">
        <v>16389</v>
      </c>
      <c r="AP24" s="32">
        <v>16499</v>
      </c>
      <c r="AQ24" s="32">
        <v>16741</v>
      </c>
      <c r="AR24" s="32">
        <v>16823</v>
      </c>
      <c r="AS24" s="188"/>
      <c r="AT24" s="188">
        <v>13</v>
      </c>
      <c r="AU24" s="188">
        <v>160</v>
      </c>
      <c r="AV24" s="48">
        <v>5166</v>
      </c>
      <c r="AW24" s="48">
        <v>5466</v>
      </c>
      <c r="AX24" s="48">
        <v>6728</v>
      </c>
      <c r="AY24" s="48">
        <v>7142</v>
      </c>
      <c r="AZ24" s="48">
        <v>7207</v>
      </c>
      <c r="BA24" s="48">
        <v>7262</v>
      </c>
      <c r="BB24" s="48">
        <v>7373</v>
      </c>
      <c r="BC24" s="48">
        <v>7371</v>
      </c>
      <c r="BD24" s="48">
        <v>7383</v>
      </c>
      <c r="BE24" s="41">
        <f t="shared" si="7"/>
        <v>0.44342625639046979</v>
      </c>
      <c r="BF24" s="41">
        <f t="shared" si="8"/>
        <v>0.51596411690942412</v>
      </c>
      <c r="BG24" s="41">
        <f t="shared" si="9"/>
        <v>0.65308189447284648</v>
      </c>
      <c r="BH24" s="41">
        <f t="shared" si="10"/>
        <v>0.76483071283881543</v>
      </c>
      <c r="BI24" s="41">
        <f t="shared" si="11"/>
        <v>0.79815761551075526</v>
      </c>
      <c r="BJ24" s="41">
        <f t="shared" si="21"/>
        <v>0.8034629111604128</v>
      </c>
      <c r="BK24" s="41">
        <f t="shared" si="22"/>
        <v>0.80741776791743036</v>
      </c>
      <c r="BL24" s="33">
        <f t="shared" si="23"/>
        <v>0.68980646219452191</v>
      </c>
      <c r="BM24" s="41">
        <f t="shared" si="12"/>
        <v>0.24915597569209993</v>
      </c>
      <c r="BN24" s="41">
        <f t="shared" si="13"/>
        <v>0.26362496382752965</v>
      </c>
      <c r="BO24" s="42">
        <v>29</v>
      </c>
      <c r="BP24" s="42">
        <v>28</v>
      </c>
      <c r="BQ24" s="43">
        <v>40</v>
      </c>
      <c r="BR24" s="41">
        <f t="shared" si="14"/>
        <v>0.34445837754413039</v>
      </c>
      <c r="BS24" s="41">
        <f t="shared" si="15"/>
        <v>0.34759332497347351</v>
      </c>
      <c r="BT24" s="41">
        <f t="shared" si="16"/>
        <v>0.35024597279830233</v>
      </c>
      <c r="BU24" s="41">
        <f t="shared" si="24"/>
        <v>0.35559949840841132</v>
      </c>
      <c r="BV24" s="41">
        <f t="shared" si="25"/>
        <v>0.35550303848750842</v>
      </c>
      <c r="BW24" s="33">
        <f t="shared" si="26"/>
        <v>0.30273085123831395</v>
      </c>
      <c r="BX24" s="48">
        <v>5500</v>
      </c>
      <c r="BY24" s="48">
        <v>622</v>
      </c>
      <c r="BZ24" s="56">
        <f>AU24/(BY24/100)</f>
        <v>25.723472668810292</v>
      </c>
      <c r="CA24" s="50">
        <f t="shared" ref="CA24:CA30" si="27">BY24/(AF24/100)</f>
        <v>2.9999035400790972</v>
      </c>
      <c r="CB24" s="51">
        <f>AU24/(AF24/100)</f>
        <v>0.77167936722291885</v>
      </c>
      <c r="CC24" s="52">
        <f>BX24*BY24</f>
        <v>3421000</v>
      </c>
      <c r="CD24" s="52">
        <f>BX24*AU24</f>
        <v>880000</v>
      </c>
      <c r="CE24" s="53">
        <v>132897.29999999999</v>
      </c>
      <c r="CF24" s="53">
        <v>3363659.16</v>
      </c>
      <c r="CG24" s="53">
        <f t="shared" ref="CG24:CG30" si="28">CD24-CE24</f>
        <v>747102.7</v>
      </c>
      <c r="CH24" s="52">
        <v>57340.84</v>
      </c>
      <c r="CI24" s="53">
        <f>CC24-CE24</f>
        <v>3288102.7</v>
      </c>
      <c r="CJ24" s="53">
        <v>622</v>
      </c>
      <c r="CK24" s="53">
        <v>60</v>
      </c>
      <c r="CL24" s="54">
        <f t="shared" si="18"/>
        <v>23.208256969229286</v>
      </c>
      <c r="CM24" s="54">
        <f t="shared" si="19"/>
        <v>21.399030550985014</v>
      </c>
      <c r="CN24" s="48">
        <f t="shared" si="20"/>
        <v>6.269894858686216E-2</v>
      </c>
    </row>
    <row r="25" spans="1:92" x14ac:dyDescent="0.25">
      <c r="A25" s="23" t="s">
        <v>320</v>
      </c>
      <c r="B25" s="24">
        <v>2</v>
      </c>
      <c r="C25" s="24">
        <v>7</v>
      </c>
      <c r="D25" s="24">
        <f t="shared" si="0"/>
        <v>3268</v>
      </c>
      <c r="E25" s="24">
        <v>164</v>
      </c>
      <c r="F25" s="24">
        <v>107</v>
      </c>
      <c r="G25" s="24">
        <v>75</v>
      </c>
      <c r="H25" s="24">
        <v>33</v>
      </c>
      <c r="I25" s="24">
        <v>1030</v>
      </c>
      <c r="J25" s="24">
        <v>448</v>
      </c>
      <c r="K25" s="24">
        <v>0</v>
      </c>
      <c r="L25" s="24">
        <v>381</v>
      </c>
      <c r="M25" s="24">
        <v>1030</v>
      </c>
      <c r="N25" s="24">
        <v>7</v>
      </c>
      <c r="O25" s="24">
        <v>7</v>
      </c>
      <c r="P25" s="24">
        <v>8</v>
      </c>
      <c r="Q25" s="24">
        <v>8</v>
      </c>
      <c r="R25" s="24">
        <f t="shared" si="1"/>
        <v>0</v>
      </c>
      <c r="S25" s="79">
        <v>6031</v>
      </c>
      <c r="T25" s="26">
        <v>1408</v>
      </c>
      <c r="U25" s="26">
        <v>1553</v>
      </c>
      <c r="V25" s="26">
        <v>1581</v>
      </c>
      <c r="W25" s="26">
        <f t="shared" si="2"/>
        <v>145</v>
      </c>
      <c r="X25" s="26">
        <v>1605</v>
      </c>
      <c r="Y25" s="79">
        <v>6178</v>
      </c>
      <c r="Z25" s="26">
        <v>1846</v>
      </c>
      <c r="AA25" s="26">
        <v>2215</v>
      </c>
      <c r="AB25" s="26">
        <v>2243</v>
      </c>
      <c r="AC25" s="26">
        <f t="shared" si="3"/>
        <v>28</v>
      </c>
      <c r="AD25" s="27">
        <f t="shared" si="4"/>
        <v>1.2641083521444696</v>
      </c>
      <c r="AE25" s="28">
        <v>464</v>
      </c>
      <c r="AF25" s="29">
        <v>6031</v>
      </c>
      <c r="AG25" s="29"/>
      <c r="AH25" s="29">
        <v>6380</v>
      </c>
      <c r="AI25" s="30">
        <v>2564</v>
      </c>
      <c r="AJ25" s="30">
        <v>3315</v>
      </c>
      <c r="AK25" s="31">
        <f t="shared" si="5"/>
        <v>54.966008953739014</v>
      </c>
      <c r="AL25" s="31">
        <f t="shared" si="6"/>
        <v>53.658141793460665</v>
      </c>
      <c r="AM25" s="32">
        <v>3502</v>
      </c>
      <c r="AN25" s="32">
        <v>3610</v>
      </c>
      <c r="AO25" s="32">
        <v>3750</v>
      </c>
      <c r="AP25" s="32">
        <v>3897</v>
      </c>
      <c r="AQ25" s="32">
        <v>3925</v>
      </c>
      <c r="AR25" s="32">
        <v>4031</v>
      </c>
      <c r="AS25" s="188"/>
      <c r="AT25" s="188"/>
      <c r="AU25" s="188"/>
      <c r="AV25" s="48">
        <v>1709</v>
      </c>
      <c r="AW25" s="48">
        <v>1843</v>
      </c>
      <c r="AX25" s="48">
        <v>2088</v>
      </c>
      <c r="AY25" s="48">
        <v>2086</v>
      </c>
      <c r="AZ25" s="48">
        <v>2066</v>
      </c>
      <c r="BA25" s="48">
        <v>2075</v>
      </c>
      <c r="BB25" s="48">
        <v>2112</v>
      </c>
      <c r="BC25" s="48">
        <v>2117</v>
      </c>
      <c r="BD25" s="48">
        <v>2112</v>
      </c>
      <c r="BE25" s="41">
        <f t="shared" si="7"/>
        <v>0.42513679323495274</v>
      </c>
      <c r="BF25" s="41">
        <f t="shared" si="8"/>
        <v>0.54966008953739021</v>
      </c>
      <c r="BG25" s="41">
        <f t="shared" si="9"/>
        <v>0.58066655612667883</v>
      </c>
      <c r="BH25" s="41">
        <f t="shared" si="10"/>
        <v>0.59857403415685628</v>
      </c>
      <c r="BI25" s="41">
        <f t="shared" si="11"/>
        <v>0.62178743160338257</v>
      </c>
      <c r="BJ25" s="41">
        <f t="shared" si="21"/>
        <v>0.64616149892223507</v>
      </c>
      <c r="BK25" s="41">
        <f t="shared" si="22"/>
        <v>0.65080417841154037</v>
      </c>
      <c r="BL25" s="33">
        <f t="shared" si="23"/>
        <v>0.63181818181818183</v>
      </c>
      <c r="BM25" s="41">
        <f t="shared" si="12"/>
        <v>0.28336925882938152</v>
      </c>
      <c r="BN25" s="41">
        <f t="shared" si="13"/>
        <v>0.30558779638534239</v>
      </c>
      <c r="BO25" s="70">
        <v>42</v>
      </c>
      <c r="BP25" s="70">
        <v>40</v>
      </c>
      <c r="BQ25" s="71">
        <v>26.67</v>
      </c>
      <c r="BR25" s="41">
        <f t="shared" si="14"/>
        <v>0.34587962195324157</v>
      </c>
      <c r="BS25" s="41">
        <f t="shared" si="15"/>
        <v>0.34256342231802356</v>
      </c>
      <c r="BT25" s="41">
        <f t="shared" si="16"/>
        <v>0.34405571215387165</v>
      </c>
      <c r="BU25" s="41">
        <f t="shared" si="24"/>
        <v>0.35019068147902505</v>
      </c>
      <c r="BV25" s="41">
        <f t="shared" si="25"/>
        <v>0.35101973138782955</v>
      </c>
      <c r="BW25" s="33">
        <f t="shared" si="26"/>
        <v>0.33103448275862069</v>
      </c>
      <c r="BX25" s="48">
        <v>3500</v>
      </c>
      <c r="BY25" s="73">
        <v>1508</v>
      </c>
      <c r="BZ25" s="56"/>
      <c r="CA25" s="50">
        <f t="shared" si="27"/>
        <v>25.00414524954402</v>
      </c>
      <c r="CB25" s="51"/>
      <c r="CC25" s="52"/>
      <c r="CD25" s="52"/>
      <c r="CE25" s="53"/>
      <c r="CF25" s="53">
        <v>5129035.1500000004</v>
      </c>
      <c r="CG25" s="53">
        <f t="shared" si="28"/>
        <v>0</v>
      </c>
      <c r="CH25" s="52"/>
      <c r="CI25" s="53"/>
      <c r="CJ25" s="53"/>
      <c r="CK25" s="53"/>
      <c r="CL25" s="54">
        <f t="shared" si="18"/>
        <v>37.191178908970322</v>
      </c>
      <c r="CM25" s="54">
        <f t="shared" si="19"/>
        <v>36.306247976691488</v>
      </c>
      <c r="CN25" s="48">
        <f t="shared" si="20"/>
        <v>0</v>
      </c>
    </row>
    <row r="26" spans="1:92" x14ac:dyDescent="0.25">
      <c r="A26" s="23" t="s">
        <v>240</v>
      </c>
      <c r="B26" s="24">
        <v>2</v>
      </c>
      <c r="C26" s="24">
        <v>10</v>
      </c>
      <c r="D26" s="24">
        <f t="shared" si="0"/>
        <v>1118</v>
      </c>
      <c r="E26" s="24">
        <v>30</v>
      </c>
      <c r="F26" s="24">
        <v>0</v>
      </c>
      <c r="G26" s="24">
        <v>295</v>
      </c>
      <c r="H26" s="24">
        <v>0</v>
      </c>
      <c r="I26" s="24">
        <v>275</v>
      </c>
      <c r="J26" s="24">
        <v>270</v>
      </c>
      <c r="K26" s="24">
        <v>0</v>
      </c>
      <c r="L26" s="24">
        <v>222</v>
      </c>
      <c r="M26" s="24">
        <v>26</v>
      </c>
      <c r="N26" s="24">
        <v>10</v>
      </c>
      <c r="O26" s="24">
        <v>11</v>
      </c>
      <c r="P26" s="24">
        <v>11</v>
      </c>
      <c r="Q26" s="24">
        <v>11</v>
      </c>
      <c r="R26" s="24">
        <f t="shared" si="1"/>
        <v>0</v>
      </c>
      <c r="S26" s="80">
        <v>2752</v>
      </c>
      <c r="T26" s="24">
        <v>377</v>
      </c>
      <c r="U26" s="24">
        <v>382</v>
      </c>
      <c r="V26" s="24">
        <v>384</v>
      </c>
      <c r="W26" s="26">
        <f t="shared" si="2"/>
        <v>5</v>
      </c>
      <c r="X26" s="26">
        <v>387</v>
      </c>
      <c r="Y26" s="80">
        <v>3054</v>
      </c>
      <c r="Z26" s="26">
        <v>485</v>
      </c>
      <c r="AA26" s="26">
        <v>856</v>
      </c>
      <c r="AB26" s="26">
        <v>945</v>
      </c>
      <c r="AC26" s="26">
        <f t="shared" si="3"/>
        <v>89</v>
      </c>
      <c r="AD26" s="27">
        <f t="shared" si="4"/>
        <v>10.397196261682243</v>
      </c>
      <c r="AE26" s="28">
        <v>20</v>
      </c>
      <c r="AF26" s="29">
        <v>3054</v>
      </c>
      <c r="AG26" s="73">
        <v>2291</v>
      </c>
      <c r="AH26" s="29">
        <v>3243</v>
      </c>
      <c r="AI26" s="30">
        <v>1511</v>
      </c>
      <c r="AJ26" s="30">
        <v>1405</v>
      </c>
      <c r="AK26" s="31">
        <f t="shared" si="5"/>
        <v>51.053779069767444</v>
      </c>
      <c r="AL26" s="31">
        <f t="shared" si="6"/>
        <v>46.005239030779308</v>
      </c>
      <c r="AM26" s="32">
        <v>1305</v>
      </c>
      <c r="AN26" s="32">
        <v>1346</v>
      </c>
      <c r="AO26" s="32">
        <v>1370</v>
      </c>
      <c r="AP26" s="32">
        <v>1522</v>
      </c>
      <c r="AQ26" s="32">
        <v>2026</v>
      </c>
      <c r="AR26" s="32">
        <v>2141</v>
      </c>
      <c r="AS26" s="188">
        <v>52</v>
      </c>
      <c r="AT26" s="188">
        <v>186</v>
      </c>
      <c r="AU26" s="188">
        <v>466</v>
      </c>
      <c r="AV26" s="48">
        <v>1260</v>
      </c>
      <c r="AW26" s="48">
        <v>1297</v>
      </c>
      <c r="AX26" s="48">
        <v>1463</v>
      </c>
      <c r="AY26" s="48">
        <v>1557</v>
      </c>
      <c r="AZ26" s="48">
        <v>1615</v>
      </c>
      <c r="BA26" s="48">
        <v>1621</v>
      </c>
      <c r="BB26" s="48">
        <v>1643</v>
      </c>
      <c r="BC26" s="48">
        <v>1645</v>
      </c>
      <c r="BD26" s="48">
        <v>1645</v>
      </c>
      <c r="BE26" s="41">
        <f t="shared" si="7"/>
        <v>0.51178781925343808</v>
      </c>
      <c r="BF26" s="41">
        <f t="shared" si="8"/>
        <v>0.52095612311722328</v>
      </c>
      <c r="BG26" s="41">
        <f t="shared" si="9"/>
        <v>0.57989521938441391</v>
      </c>
      <c r="BH26" s="41">
        <f t="shared" si="10"/>
        <v>0.59332023575638504</v>
      </c>
      <c r="BI26" s="41">
        <f t="shared" si="11"/>
        <v>0.6011787819253438</v>
      </c>
      <c r="BJ26" s="41">
        <f t="shared" si="21"/>
        <v>0.65094957432874923</v>
      </c>
      <c r="BK26" s="41">
        <f t="shared" si="22"/>
        <v>0.66339227242960053</v>
      </c>
      <c r="BL26" s="33">
        <f t="shared" si="23"/>
        <v>0.6601911810052421</v>
      </c>
      <c r="BM26" s="41">
        <f t="shared" si="12"/>
        <v>0.412573673870334</v>
      </c>
      <c r="BN26" s="41">
        <f t="shared" si="13"/>
        <v>0.42468893254747869</v>
      </c>
      <c r="BO26" s="70">
        <v>10</v>
      </c>
      <c r="BP26" s="70">
        <v>10</v>
      </c>
      <c r="BQ26" s="71">
        <v>73.33</v>
      </c>
      <c r="BR26" s="41">
        <f t="shared" si="14"/>
        <v>0.50982318271119842</v>
      </c>
      <c r="BS26" s="41">
        <f t="shared" si="15"/>
        <v>0.52881466928618204</v>
      </c>
      <c r="BT26" s="41">
        <f t="shared" si="16"/>
        <v>0.5307793058284217</v>
      </c>
      <c r="BU26" s="41">
        <f t="shared" si="24"/>
        <v>0.53798297314996724</v>
      </c>
      <c r="BV26" s="41">
        <f t="shared" si="25"/>
        <v>0.53863785199738046</v>
      </c>
      <c r="BW26" s="33">
        <f t="shared" si="26"/>
        <v>0.50724637681159424</v>
      </c>
      <c r="BX26" s="48">
        <v>6000</v>
      </c>
      <c r="BY26" s="73">
        <v>466</v>
      </c>
      <c r="BZ26" s="56">
        <f>AU26/(BY26/100)</f>
        <v>100</v>
      </c>
      <c r="CA26" s="50">
        <f t="shared" si="27"/>
        <v>15.258677144728226</v>
      </c>
      <c r="CB26" s="51">
        <f>AU26/(AF26/100)</f>
        <v>15.258677144728226</v>
      </c>
      <c r="CC26" s="52">
        <f>BX26*BY26</f>
        <v>2796000</v>
      </c>
      <c r="CD26" s="52">
        <f>BX26*AU26</f>
        <v>2796000</v>
      </c>
      <c r="CE26" s="53">
        <v>2695831.18</v>
      </c>
      <c r="CF26" s="53">
        <v>2696227.84</v>
      </c>
      <c r="CG26" s="53">
        <f t="shared" si="28"/>
        <v>100168.81999999983</v>
      </c>
      <c r="CH26" s="52">
        <v>99772.160000000003</v>
      </c>
      <c r="CI26" s="53">
        <f>CC26-CE26</f>
        <v>100168.81999999983</v>
      </c>
      <c r="CJ26" s="53">
        <v>466</v>
      </c>
      <c r="CK26" s="53">
        <v>466</v>
      </c>
      <c r="CL26" s="54">
        <f t="shared" si="18"/>
        <v>34.338662790697676</v>
      </c>
      <c r="CM26" s="54">
        <f t="shared" si="19"/>
        <v>30.943025540275048</v>
      </c>
      <c r="CN26" s="48">
        <f t="shared" si="20"/>
        <v>6.0903732809430258</v>
      </c>
    </row>
    <row r="27" spans="1:92" x14ac:dyDescent="0.25">
      <c r="A27" s="23" t="s">
        <v>241</v>
      </c>
      <c r="B27" s="24">
        <v>2</v>
      </c>
      <c r="C27" s="24">
        <v>5</v>
      </c>
      <c r="D27" s="24">
        <f t="shared" si="0"/>
        <v>905</v>
      </c>
      <c r="E27" s="24">
        <v>54</v>
      </c>
      <c r="F27" s="24">
        <v>31</v>
      </c>
      <c r="G27" s="24">
        <v>126</v>
      </c>
      <c r="H27" s="24">
        <v>20</v>
      </c>
      <c r="I27" s="24">
        <v>408</v>
      </c>
      <c r="J27" s="24">
        <v>204</v>
      </c>
      <c r="K27" s="24">
        <v>0</v>
      </c>
      <c r="L27" s="24">
        <v>62</v>
      </c>
      <c r="M27" s="24">
        <v>0</v>
      </c>
      <c r="N27" s="24">
        <v>7</v>
      </c>
      <c r="O27" s="24">
        <v>7</v>
      </c>
      <c r="P27" s="24">
        <v>7</v>
      </c>
      <c r="Q27" s="24">
        <v>7</v>
      </c>
      <c r="R27" s="24">
        <f t="shared" si="1"/>
        <v>0</v>
      </c>
      <c r="S27" s="25">
        <v>1535</v>
      </c>
      <c r="T27" s="26">
        <v>672</v>
      </c>
      <c r="U27" s="26">
        <v>685</v>
      </c>
      <c r="V27" s="26">
        <v>699</v>
      </c>
      <c r="W27" s="26">
        <f t="shared" si="2"/>
        <v>13</v>
      </c>
      <c r="X27" s="26">
        <v>739</v>
      </c>
      <c r="Y27" s="25">
        <v>1548</v>
      </c>
      <c r="Z27" s="26">
        <v>781</v>
      </c>
      <c r="AA27" s="26">
        <v>794</v>
      </c>
      <c r="AB27" s="26">
        <v>824</v>
      </c>
      <c r="AC27" s="26">
        <f t="shared" si="3"/>
        <v>30</v>
      </c>
      <c r="AD27" s="27">
        <f t="shared" si="4"/>
        <v>3.7783375314861458</v>
      </c>
      <c r="AE27" s="28">
        <v>592</v>
      </c>
      <c r="AF27" s="29">
        <f>[1]Лист1!B27</f>
        <v>1476</v>
      </c>
      <c r="AG27" s="73">
        <v>1107</v>
      </c>
      <c r="AH27" s="29">
        <v>1560</v>
      </c>
      <c r="AI27" s="30">
        <v>648</v>
      </c>
      <c r="AJ27" s="30">
        <v>639</v>
      </c>
      <c r="AK27" s="31">
        <f t="shared" si="5"/>
        <v>41.628664495114009</v>
      </c>
      <c r="AL27" s="31">
        <f t="shared" si="6"/>
        <v>41.279069767441861</v>
      </c>
      <c r="AM27" s="32">
        <v>645</v>
      </c>
      <c r="AN27" s="32">
        <v>642</v>
      </c>
      <c r="AO27" s="32">
        <v>656</v>
      </c>
      <c r="AP27" s="32">
        <v>672</v>
      </c>
      <c r="AQ27" s="32">
        <v>1129</v>
      </c>
      <c r="AR27" s="32">
        <v>1154</v>
      </c>
      <c r="AS27" s="188">
        <v>443</v>
      </c>
      <c r="AT27" s="188">
        <v>443</v>
      </c>
      <c r="AU27" s="188">
        <v>443</v>
      </c>
      <c r="AV27" s="48">
        <v>904</v>
      </c>
      <c r="AW27" s="48">
        <v>911</v>
      </c>
      <c r="AX27" s="48">
        <v>923</v>
      </c>
      <c r="AY27" s="48">
        <v>924</v>
      </c>
      <c r="AZ27" s="48">
        <v>980</v>
      </c>
      <c r="BA27" s="48">
        <v>986</v>
      </c>
      <c r="BB27" s="48">
        <v>1035</v>
      </c>
      <c r="BC27" s="48">
        <v>1063</v>
      </c>
      <c r="BD27" s="48">
        <v>1106</v>
      </c>
      <c r="BE27" s="41">
        <f t="shared" si="7"/>
        <v>0.73915989159891604</v>
      </c>
      <c r="BF27" s="41">
        <f t="shared" si="8"/>
        <v>0.73306233062330628</v>
      </c>
      <c r="BG27" s="41">
        <f t="shared" si="9"/>
        <v>0.73712737127371275</v>
      </c>
      <c r="BH27" s="41">
        <f t="shared" si="10"/>
        <v>0.73509485094850946</v>
      </c>
      <c r="BI27" s="41">
        <f t="shared" si="11"/>
        <v>0.74457994579945797</v>
      </c>
      <c r="BJ27" s="41">
        <f t="shared" si="21"/>
        <v>0.75542005420054203</v>
      </c>
      <c r="BK27" s="41">
        <f t="shared" si="22"/>
        <v>0.76490514905149054</v>
      </c>
      <c r="BL27" s="33">
        <f t="shared" si="23"/>
        <v>0.73974358974358978</v>
      </c>
      <c r="BM27" s="41">
        <f t="shared" si="12"/>
        <v>0.61246612466124661</v>
      </c>
      <c r="BN27" s="41">
        <f t="shared" si="13"/>
        <v>0.61720867208672092</v>
      </c>
      <c r="BO27" s="42">
        <v>24</v>
      </c>
      <c r="BP27" s="42">
        <v>24</v>
      </c>
      <c r="BQ27" s="43">
        <v>100</v>
      </c>
      <c r="BR27" s="41">
        <f t="shared" si="14"/>
        <v>0.62601626016260159</v>
      </c>
      <c r="BS27" s="41">
        <f t="shared" si="15"/>
        <v>0.66395663956639561</v>
      </c>
      <c r="BT27" s="41">
        <f t="shared" si="16"/>
        <v>0.66802168021680219</v>
      </c>
      <c r="BU27" s="41">
        <f t="shared" si="24"/>
        <v>0.70121951219512191</v>
      </c>
      <c r="BV27" s="41">
        <f t="shared" si="25"/>
        <v>0.72018970189701892</v>
      </c>
      <c r="BW27" s="33">
        <f t="shared" si="26"/>
        <v>0.70897435897435901</v>
      </c>
      <c r="BX27" s="48">
        <v>6700</v>
      </c>
      <c r="BY27" s="48">
        <v>443</v>
      </c>
      <c r="BZ27" s="56">
        <f>AU27/(BY27/100)</f>
        <v>100</v>
      </c>
      <c r="CA27" s="50">
        <f t="shared" si="27"/>
        <v>30.013550135501355</v>
      </c>
      <c r="CB27" s="51">
        <f>AU27/(AF27/100)</f>
        <v>30.013550135501355</v>
      </c>
      <c r="CC27" s="52">
        <f>BX27*BY27</f>
        <v>2968100</v>
      </c>
      <c r="CD27" s="52">
        <f>BX27*AU27</f>
        <v>2968100</v>
      </c>
      <c r="CE27" s="53">
        <v>1906343.83</v>
      </c>
      <c r="CF27" s="53">
        <v>2720264.33</v>
      </c>
      <c r="CG27" s="53">
        <f t="shared" si="28"/>
        <v>1061756.17</v>
      </c>
      <c r="CH27" s="52">
        <v>247835.67</v>
      </c>
      <c r="CI27" s="53">
        <f>CC27-CE27</f>
        <v>1061756.17</v>
      </c>
      <c r="CJ27" s="53">
        <v>885</v>
      </c>
      <c r="CK27" s="53">
        <v>608</v>
      </c>
      <c r="CL27" s="54">
        <f t="shared" si="18"/>
        <v>53.680781758957657</v>
      </c>
      <c r="CM27" s="54">
        <f t="shared" si="19"/>
        <v>53.229974160206716</v>
      </c>
      <c r="CN27" s="48">
        <f t="shared" si="20"/>
        <v>30.013550135501355</v>
      </c>
    </row>
    <row r="28" spans="1:92" x14ac:dyDescent="0.25">
      <c r="A28" s="23" t="s">
        <v>242</v>
      </c>
      <c r="B28" s="24">
        <v>3</v>
      </c>
      <c r="C28" s="24">
        <v>15</v>
      </c>
      <c r="D28" s="24">
        <f t="shared" si="0"/>
        <v>3111</v>
      </c>
      <c r="E28" s="24">
        <v>122</v>
      </c>
      <c r="F28" s="24">
        <v>0</v>
      </c>
      <c r="G28" s="24">
        <v>56</v>
      </c>
      <c r="H28" s="24">
        <v>41</v>
      </c>
      <c r="I28" s="24">
        <v>646</v>
      </c>
      <c r="J28" s="24">
        <v>370</v>
      </c>
      <c r="K28" s="24">
        <v>0</v>
      </c>
      <c r="L28" s="24">
        <v>1876</v>
      </c>
      <c r="M28" s="24">
        <v>0</v>
      </c>
      <c r="N28" s="24">
        <v>15</v>
      </c>
      <c r="O28" s="24">
        <v>15</v>
      </c>
      <c r="P28" s="24">
        <v>15</v>
      </c>
      <c r="Q28" s="24">
        <v>16</v>
      </c>
      <c r="R28" s="24">
        <f t="shared" si="1"/>
        <v>1</v>
      </c>
      <c r="S28" s="25">
        <v>5781</v>
      </c>
      <c r="T28" s="26">
        <v>63</v>
      </c>
      <c r="U28" s="26">
        <v>76</v>
      </c>
      <c r="V28" s="26">
        <v>498</v>
      </c>
      <c r="W28" s="26">
        <f t="shared" si="2"/>
        <v>13</v>
      </c>
      <c r="X28" s="26">
        <v>1763</v>
      </c>
      <c r="Y28" s="25">
        <v>5840</v>
      </c>
      <c r="Z28" s="26">
        <v>2346</v>
      </c>
      <c r="AA28" s="26">
        <v>2409</v>
      </c>
      <c r="AB28" s="26">
        <v>2436</v>
      </c>
      <c r="AC28" s="26">
        <f t="shared" si="3"/>
        <v>27</v>
      </c>
      <c r="AD28" s="27">
        <f t="shared" si="4"/>
        <v>1.1207970112079702</v>
      </c>
      <c r="AE28" s="28">
        <v>5</v>
      </c>
      <c r="AF28" s="29">
        <f>[1]Лист1!B28</f>
        <v>5840</v>
      </c>
      <c r="AG28" s="56">
        <v>4380</v>
      </c>
      <c r="AH28" s="29">
        <v>5993</v>
      </c>
      <c r="AI28" s="30">
        <v>2625</v>
      </c>
      <c r="AJ28" s="30">
        <v>2049</v>
      </c>
      <c r="AK28" s="31">
        <f t="shared" si="5"/>
        <v>35.443694862480541</v>
      </c>
      <c r="AL28" s="31">
        <f t="shared" si="6"/>
        <v>35.085616438356162</v>
      </c>
      <c r="AM28" s="32">
        <v>2039</v>
      </c>
      <c r="AN28" s="32">
        <v>2039</v>
      </c>
      <c r="AO28" s="32">
        <v>2043</v>
      </c>
      <c r="AP28" s="32">
        <v>2107</v>
      </c>
      <c r="AQ28" s="32">
        <v>2930</v>
      </c>
      <c r="AR28" s="32">
        <v>3078</v>
      </c>
      <c r="AS28" s="188">
        <v>2</v>
      </c>
      <c r="AT28" s="188">
        <v>617</v>
      </c>
      <c r="AU28" s="188">
        <v>685</v>
      </c>
      <c r="AV28" s="48">
        <v>1183</v>
      </c>
      <c r="AW28" s="48">
        <v>1223</v>
      </c>
      <c r="AX28" s="48">
        <v>1433</v>
      </c>
      <c r="AY28" s="48">
        <v>1497</v>
      </c>
      <c r="AZ28" s="48">
        <v>1499</v>
      </c>
      <c r="BA28" s="48">
        <v>1497</v>
      </c>
      <c r="BB28" s="48">
        <v>1558</v>
      </c>
      <c r="BC28" s="48">
        <v>1559</v>
      </c>
      <c r="BD28" s="48">
        <v>1562</v>
      </c>
      <c r="BE28" s="41">
        <f t="shared" si="7"/>
        <v>0.44982876712328768</v>
      </c>
      <c r="BF28" s="41">
        <f t="shared" si="8"/>
        <v>0.45650684931506852</v>
      </c>
      <c r="BG28" s="41">
        <f t="shared" si="9"/>
        <v>0.46643835616438356</v>
      </c>
      <c r="BH28" s="41">
        <f t="shared" si="10"/>
        <v>0.46643835616438356</v>
      </c>
      <c r="BI28" s="41">
        <f t="shared" si="11"/>
        <v>0.4671232876712329</v>
      </c>
      <c r="BJ28" s="41">
        <f t="shared" si="21"/>
        <v>0.4780821917808219</v>
      </c>
      <c r="BK28" s="41">
        <f t="shared" si="22"/>
        <v>0.50171232876712324</v>
      </c>
      <c r="BL28" s="33">
        <f t="shared" si="23"/>
        <v>0.51359919906557649</v>
      </c>
      <c r="BM28" s="41">
        <f t="shared" si="12"/>
        <v>0.20256849315068493</v>
      </c>
      <c r="BN28" s="41">
        <f t="shared" si="13"/>
        <v>0.20941780821917808</v>
      </c>
      <c r="BO28" s="57">
        <v>38</v>
      </c>
      <c r="BP28" s="57">
        <v>36</v>
      </c>
      <c r="BQ28" s="58">
        <v>80</v>
      </c>
      <c r="BR28" s="41">
        <f t="shared" si="14"/>
        <v>0.25633561643835617</v>
      </c>
      <c r="BS28" s="41">
        <f t="shared" si="15"/>
        <v>0.25667808219178084</v>
      </c>
      <c r="BT28" s="41">
        <f t="shared" si="16"/>
        <v>0.25633561643835617</v>
      </c>
      <c r="BU28" s="41">
        <f t="shared" si="24"/>
        <v>0.26678082191780822</v>
      </c>
      <c r="BV28" s="41">
        <f t="shared" si="25"/>
        <v>0.26695205479452055</v>
      </c>
      <c r="BW28" s="33">
        <f t="shared" si="26"/>
        <v>0.26063741031203069</v>
      </c>
      <c r="BX28" s="48">
        <v>5200</v>
      </c>
      <c r="BY28" s="56">
        <v>943</v>
      </c>
      <c r="BZ28" s="56">
        <f>AU28/(BY28/100)</f>
        <v>72.640509013785788</v>
      </c>
      <c r="CA28" s="50">
        <f t="shared" si="27"/>
        <v>16.147260273972602</v>
      </c>
      <c r="CB28" s="51">
        <f>AU28/(AF28/100)</f>
        <v>11.729452054794521</v>
      </c>
      <c r="CC28" s="52">
        <f>BX28*BY28</f>
        <v>4903600</v>
      </c>
      <c r="CD28" s="52">
        <f>BX28*AU28</f>
        <v>3562000</v>
      </c>
      <c r="CE28" s="53">
        <v>2675039.5499999998</v>
      </c>
      <c r="CF28" s="53">
        <v>4253911.3600000003</v>
      </c>
      <c r="CG28" s="53">
        <f t="shared" si="28"/>
        <v>886960.45000000019</v>
      </c>
      <c r="CH28" s="52">
        <v>649688.64</v>
      </c>
      <c r="CI28" s="53">
        <f>CC28-CE28</f>
        <v>2228560.4500000002</v>
      </c>
      <c r="CJ28" s="53">
        <v>943</v>
      </c>
      <c r="CK28" s="53">
        <v>646</v>
      </c>
      <c r="CL28" s="54">
        <f t="shared" si="18"/>
        <v>42.138038401660609</v>
      </c>
      <c r="CM28" s="54">
        <f t="shared" si="19"/>
        <v>41.712328767123289</v>
      </c>
      <c r="CN28" s="48">
        <f t="shared" si="20"/>
        <v>10.565068493150685</v>
      </c>
    </row>
    <row r="29" spans="1:92" x14ac:dyDescent="0.25">
      <c r="A29" s="23" t="s">
        <v>243</v>
      </c>
      <c r="B29" s="24">
        <v>3</v>
      </c>
      <c r="C29" s="24">
        <v>33</v>
      </c>
      <c r="D29" s="24">
        <f t="shared" si="0"/>
        <v>3599</v>
      </c>
      <c r="E29" s="24">
        <v>71</v>
      </c>
      <c r="F29" s="24">
        <v>0</v>
      </c>
      <c r="G29" s="24">
        <v>103</v>
      </c>
      <c r="H29" s="24">
        <v>42</v>
      </c>
      <c r="I29" s="24">
        <v>1090</v>
      </c>
      <c r="J29" s="24">
        <v>1539</v>
      </c>
      <c r="K29" s="24">
        <v>192</v>
      </c>
      <c r="L29" s="24">
        <v>504</v>
      </c>
      <c r="M29" s="24">
        <v>58</v>
      </c>
      <c r="N29" s="24">
        <v>35</v>
      </c>
      <c r="O29" s="24">
        <v>37</v>
      </c>
      <c r="P29" s="24">
        <v>37</v>
      </c>
      <c r="Q29" s="24">
        <v>37</v>
      </c>
      <c r="R29" s="24">
        <f t="shared" si="1"/>
        <v>0</v>
      </c>
      <c r="S29" s="25">
        <v>6864</v>
      </c>
      <c r="T29" s="26">
        <v>997</v>
      </c>
      <c r="U29" s="26">
        <v>1314</v>
      </c>
      <c r="V29" s="26">
        <v>1398</v>
      </c>
      <c r="W29" s="26">
        <f t="shared" si="2"/>
        <v>317</v>
      </c>
      <c r="X29" s="26">
        <v>1451</v>
      </c>
      <c r="Y29" s="25">
        <v>6956</v>
      </c>
      <c r="Z29" s="26">
        <v>2005</v>
      </c>
      <c r="AA29" s="26">
        <v>2305</v>
      </c>
      <c r="AB29" s="26">
        <v>2316</v>
      </c>
      <c r="AC29" s="26">
        <f t="shared" si="3"/>
        <v>11</v>
      </c>
      <c r="AD29" s="27">
        <f t="shared" si="4"/>
        <v>0.47722342733188716</v>
      </c>
      <c r="AE29" s="28">
        <v>262</v>
      </c>
      <c r="AF29" s="29">
        <f>[1]Лист1!B29</f>
        <v>6946</v>
      </c>
      <c r="AG29" s="29"/>
      <c r="AH29" s="29">
        <v>7114</v>
      </c>
      <c r="AI29" s="30">
        <v>4536</v>
      </c>
      <c r="AJ29" s="30">
        <v>4501</v>
      </c>
      <c r="AK29" s="31">
        <f t="shared" si="5"/>
        <v>65.574009324009324</v>
      </c>
      <c r="AL29" s="31">
        <f t="shared" si="6"/>
        <v>64.706728004600336</v>
      </c>
      <c r="AM29" s="32">
        <v>3975</v>
      </c>
      <c r="AN29" s="32">
        <v>4059</v>
      </c>
      <c r="AO29" s="32">
        <v>4093</v>
      </c>
      <c r="AP29" s="32">
        <v>4551</v>
      </c>
      <c r="AQ29" s="32">
        <v>5245</v>
      </c>
      <c r="AR29" s="32">
        <v>5247</v>
      </c>
      <c r="AS29" s="188"/>
      <c r="AT29" s="188">
        <v>99</v>
      </c>
      <c r="AU29" s="188">
        <v>691</v>
      </c>
      <c r="AV29" s="48">
        <v>2096</v>
      </c>
      <c r="AW29" s="48">
        <v>2128</v>
      </c>
      <c r="AX29" s="48">
        <v>2432</v>
      </c>
      <c r="AY29" s="48">
        <v>2619</v>
      </c>
      <c r="AZ29" s="48">
        <v>2695</v>
      </c>
      <c r="BA29" s="48">
        <v>2711</v>
      </c>
      <c r="BB29" s="48">
        <v>2797</v>
      </c>
      <c r="BC29" s="48">
        <v>2798</v>
      </c>
      <c r="BD29" s="48">
        <v>2839</v>
      </c>
      <c r="BE29" s="41">
        <f t="shared" si="7"/>
        <v>0.65303771955082057</v>
      </c>
      <c r="BF29" s="41">
        <f t="shared" si="8"/>
        <v>0.66225165562913912</v>
      </c>
      <c r="BG29" s="41">
        <f t="shared" si="9"/>
        <v>0.671753527209905</v>
      </c>
      <c r="BH29" s="41">
        <f t="shared" si="10"/>
        <v>0.683846818312698</v>
      </c>
      <c r="BI29" s="41">
        <f t="shared" si="11"/>
        <v>0.6887417218543046</v>
      </c>
      <c r="BJ29" s="41">
        <f t="shared" si="21"/>
        <v>0.75467895191477108</v>
      </c>
      <c r="BK29" s="41">
        <f t="shared" si="22"/>
        <v>0.75511085516844223</v>
      </c>
      <c r="BL29" s="33">
        <f t="shared" si="23"/>
        <v>0.73755974135507452</v>
      </c>
      <c r="BM29" s="41">
        <f t="shared" si="12"/>
        <v>0.30175640656492947</v>
      </c>
      <c r="BN29" s="41">
        <f t="shared" si="13"/>
        <v>0.30636337460408869</v>
      </c>
      <c r="BO29" s="42">
        <v>90</v>
      </c>
      <c r="BP29" s="42">
        <v>59</v>
      </c>
      <c r="BQ29" s="43">
        <v>73.33</v>
      </c>
      <c r="BR29" s="41">
        <f t="shared" si="14"/>
        <v>0.37705154045493811</v>
      </c>
      <c r="BS29" s="41">
        <f t="shared" si="15"/>
        <v>0.38799308954794126</v>
      </c>
      <c r="BT29" s="41">
        <f t="shared" si="16"/>
        <v>0.3902965735675209</v>
      </c>
      <c r="BU29" s="41">
        <f t="shared" si="24"/>
        <v>0.40267780017276128</v>
      </c>
      <c r="BV29" s="41">
        <f t="shared" si="25"/>
        <v>0.40282176792398505</v>
      </c>
      <c r="BW29" s="33">
        <f t="shared" si="26"/>
        <v>0.3990722518976666</v>
      </c>
      <c r="BX29" s="48">
        <v>6000</v>
      </c>
      <c r="BY29" s="48">
        <v>695</v>
      </c>
      <c r="BZ29" s="56">
        <f>AU29/(BY29/100)</f>
        <v>99.42446043165468</v>
      </c>
      <c r="CA29" s="50">
        <f t="shared" si="27"/>
        <v>10.00575871004895</v>
      </c>
      <c r="CB29" s="51">
        <f>AU29/(AF29/100)</f>
        <v>9.9481716095594592</v>
      </c>
      <c r="CC29" s="52">
        <f>BX29*BY29</f>
        <v>4170000</v>
      </c>
      <c r="CD29" s="52">
        <f>BX29*AU29</f>
        <v>4146000</v>
      </c>
      <c r="CE29" s="53">
        <v>1132811.22</v>
      </c>
      <c r="CF29" s="53">
        <v>4086173.76</v>
      </c>
      <c r="CG29" s="53">
        <f t="shared" si="28"/>
        <v>3013188.7800000003</v>
      </c>
      <c r="CH29" s="52">
        <v>83826.14</v>
      </c>
      <c r="CI29" s="53">
        <f>CC29-CE29</f>
        <v>3037188.7800000003</v>
      </c>
      <c r="CJ29" s="53">
        <v>1279</v>
      </c>
      <c r="CK29" s="53">
        <v>372</v>
      </c>
      <c r="CL29" s="54">
        <f t="shared" si="18"/>
        <v>33.74125874125874</v>
      </c>
      <c r="CM29" s="54">
        <f t="shared" si="19"/>
        <v>33.294997124784359</v>
      </c>
      <c r="CN29" s="48">
        <f t="shared" si="20"/>
        <v>1.4252807371148863</v>
      </c>
    </row>
    <row r="30" spans="1:92" x14ac:dyDescent="0.25">
      <c r="A30" s="23" t="s">
        <v>244</v>
      </c>
      <c r="B30" s="24">
        <v>2</v>
      </c>
      <c r="C30" s="24">
        <v>28</v>
      </c>
      <c r="D30" s="24">
        <f t="shared" si="0"/>
        <v>1990</v>
      </c>
      <c r="E30" s="24">
        <v>17</v>
      </c>
      <c r="F30" s="24">
        <v>0</v>
      </c>
      <c r="G30" s="24">
        <v>216</v>
      </c>
      <c r="H30" s="24">
        <v>51</v>
      </c>
      <c r="I30" s="24">
        <v>1107</v>
      </c>
      <c r="J30" s="24">
        <v>510</v>
      </c>
      <c r="K30" s="24">
        <v>0</v>
      </c>
      <c r="L30" s="24">
        <v>89</v>
      </c>
      <c r="M30" s="24">
        <v>0</v>
      </c>
      <c r="N30" s="24">
        <v>35</v>
      </c>
      <c r="O30" s="24">
        <v>36</v>
      </c>
      <c r="P30" s="24">
        <v>36</v>
      </c>
      <c r="Q30" s="24">
        <v>35</v>
      </c>
      <c r="R30" s="24">
        <f t="shared" si="1"/>
        <v>-1</v>
      </c>
      <c r="S30" s="25">
        <v>9362</v>
      </c>
      <c r="T30" s="26">
        <v>1037</v>
      </c>
      <c r="U30" s="26">
        <v>1089</v>
      </c>
      <c r="V30" s="26">
        <v>1289</v>
      </c>
      <c r="W30" s="26">
        <f t="shared" si="2"/>
        <v>52</v>
      </c>
      <c r="X30" s="26">
        <v>1828</v>
      </c>
      <c r="Y30" s="25">
        <v>9717</v>
      </c>
      <c r="Z30" s="26">
        <v>2587</v>
      </c>
      <c r="AA30" s="26">
        <v>2942</v>
      </c>
      <c r="AB30" s="26">
        <v>2955</v>
      </c>
      <c r="AC30" s="26">
        <f t="shared" si="3"/>
        <v>13</v>
      </c>
      <c r="AD30" s="27">
        <f t="shared" si="4"/>
        <v>0.44187627464309992</v>
      </c>
      <c r="AE30" s="28">
        <v>1</v>
      </c>
      <c r="AF30" s="29">
        <v>9666</v>
      </c>
      <c r="AG30" s="81">
        <v>7250</v>
      </c>
      <c r="AH30" s="29">
        <v>9912</v>
      </c>
      <c r="AI30" s="30">
        <v>4713</v>
      </c>
      <c r="AJ30" s="30">
        <v>4622</v>
      </c>
      <c r="AK30" s="31">
        <f t="shared" si="5"/>
        <v>49.369792779320655</v>
      </c>
      <c r="AL30" s="31">
        <f t="shared" si="6"/>
        <v>47.566121230832557</v>
      </c>
      <c r="AM30" s="32">
        <v>4504</v>
      </c>
      <c r="AN30" s="32">
        <v>4535</v>
      </c>
      <c r="AO30" s="32">
        <v>4539</v>
      </c>
      <c r="AP30" s="32">
        <v>4546</v>
      </c>
      <c r="AQ30" s="32">
        <v>5693</v>
      </c>
      <c r="AR30" s="32">
        <v>5699</v>
      </c>
      <c r="AS30" s="188">
        <v>848</v>
      </c>
      <c r="AT30" s="188">
        <v>932</v>
      </c>
      <c r="AU30" s="188">
        <v>1149</v>
      </c>
      <c r="AV30" s="48">
        <v>3753</v>
      </c>
      <c r="AW30" s="48">
        <v>3766</v>
      </c>
      <c r="AX30" s="48">
        <v>4038</v>
      </c>
      <c r="AY30" s="48">
        <v>4180</v>
      </c>
      <c r="AZ30" s="48">
        <v>4316</v>
      </c>
      <c r="BA30" s="48">
        <v>4378</v>
      </c>
      <c r="BB30" s="48">
        <v>4483</v>
      </c>
      <c r="BC30" s="48">
        <v>4482</v>
      </c>
      <c r="BD30" s="48">
        <v>4476</v>
      </c>
      <c r="BE30" s="41">
        <f t="shared" si="7"/>
        <v>0.57531553900268984</v>
      </c>
      <c r="BF30" s="41">
        <f t="shared" si="8"/>
        <v>0.57459135112766402</v>
      </c>
      <c r="BG30" s="41">
        <f t="shared" si="9"/>
        <v>0.584833436788744</v>
      </c>
      <c r="BH30" s="41">
        <f t="shared" si="10"/>
        <v>0.58804055452100146</v>
      </c>
      <c r="BI30" s="41">
        <f t="shared" si="11"/>
        <v>0.58845437616387342</v>
      </c>
      <c r="BJ30" s="41">
        <f t="shared" si="21"/>
        <v>0.58917856403889923</v>
      </c>
      <c r="BK30" s="41">
        <f t="shared" si="22"/>
        <v>0.58897165321746325</v>
      </c>
      <c r="BL30" s="33">
        <f t="shared" si="23"/>
        <v>0.57495964487489915</v>
      </c>
      <c r="BM30" s="41">
        <f t="shared" si="12"/>
        <v>0.38826815642458101</v>
      </c>
      <c r="BN30" s="41">
        <f t="shared" si="13"/>
        <v>0.38961307676391477</v>
      </c>
      <c r="BO30" s="42">
        <v>38</v>
      </c>
      <c r="BP30" s="42">
        <v>38</v>
      </c>
      <c r="BQ30" s="43">
        <v>100</v>
      </c>
      <c r="BR30" s="41">
        <f t="shared" si="14"/>
        <v>0.43244361680115873</v>
      </c>
      <c r="BS30" s="41">
        <f t="shared" si="15"/>
        <v>0.44651355265880405</v>
      </c>
      <c r="BT30" s="41">
        <f t="shared" si="16"/>
        <v>0.45292778812331885</v>
      </c>
      <c r="BU30" s="41">
        <f t="shared" si="24"/>
        <v>0.46379060624870683</v>
      </c>
      <c r="BV30" s="41">
        <f t="shared" si="25"/>
        <v>0.46368715083798884</v>
      </c>
      <c r="BW30" s="33">
        <f t="shared" si="26"/>
        <v>0.45157384987893462</v>
      </c>
      <c r="BX30" s="48">
        <v>5400</v>
      </c>
      <c r="BY30" s="48">
        <v>1150</v>
      </c>
      <c r="BZ30" s="56">
        <f>AU30/(BY30/100)</f>
        <v>99.913043478260875</v>
      </c>
      <c r="CA30" s="50">
        <f t="shared" si="27"/>
        <v>11.897372232567763</v>
      </c>
      <c r="CB30" s="51">
        <f>AU30/(AF30/100)</f>
        <v>11.887026691495965</v>
      </c>
      <c r="CC30" s="52">
        <f>BX30*BY30</f>
        <v>6210000</v>
      </c>
      <c r="CD30" s="52">
        <f>BX30*AU30</f>
        <v>6204600</v>
      </c>
      <c r="CE30" s="53">
        <v>5649709</v>
      </c>
      <c r="CF30" s="53">
        <v>5961981.5</v>
      </c>
      <c r="CG30" s="53">
        <f t="shared" si="28"/>
        <v>554891</v>
      </c>
      <c r="CH30" s="52">
        <v>248018.5</v>
      </c>
      <c r="CI30" s="53">
        <f>CC30-CE30</f>
        <v>560291</v>
      </c>
      <c r="CJ30" s="53">
        <v>1426</v>
      </c>
      <c r="CK30" s="53">
        <v>1419</v>
      </c>
      <c r="CL30" s="54">
        <f t="shared" si="18"/>
        <v>31.563768425550094</v>
      </c>
      <c r="CM30" s="54">
        <f t="shared" si="19"/>
        <v>30.410620561901823</v>
      </c>
      <c r="CN30" s="48">
        <f t="shared" si="20"/>
        <v>9.6420442789157867</v>
      </c>
    </row>
    <row r="31" spans="1:92" x14ac:dyDescent="0.25">
      <c r="A31" s="23" t="s">
        <v>245</v>
      </c>
      <c r="B31" s="24">
        <v>2</v>
      </c>
      <c r="C31" s="24">
        <v>6</v>
      </c>
      <c r="D31" s="24">
        <f t="shared" si="0"/>
        <v>811</v>
      </c>
      <c r="E31" s="24">
        <v>62</v>
      </c>
      <c r="F31" s="24">
        <v>0</v>
      </c>
      <c r="G31" s="24">
        <v>46</v>
      </c>
      <c r="H31" s="24">
        <v>20</v>
      </c>
      <c r="I31" s="24">
        <v>546</v>
      </c>
      <c r="J31" s="24">
        <v>117</v>
      </c>
      <c r="K31" s="24">
        <v>0</v>
      </c>
      <c r="L31" s="24">
        <v>20</v>
      </c>
      <c r="M31" s="24">
        <v>0</v>
      </c>
      <c r="N31" s="24">
        <v>7</v>
      </c>
      <c r="O31" s="24">
        <v>10</v>
      </c>
      <c r="P31" s="24">
        <v>11</v>
      </c>
      <c r="Q31" s="24">
        <v>11</v>
      </c>
      <c r="R31" s="24">
        <f t="shared" si="1"/>
        <v>0</v>
      </c>
      <c r="S31" s="25">
        <v>2151</v>
      </c>
      <c r="T31" s="26">
        <v>74</v>
      </c>
      <c r="U31" s="26">
        <v>76</v>
      </c>
      <c r="V31" s="26">
        <v>80</v>
      </c>
      <c r="W31" s="26">
        <f t="shared" si="2"/>
        <v>2</v>
      </c>
      <c r="X31" s="26">
        <v>88</v>
      </c>
      <c r="Y31" s="25">
        <v>2202</v>
      </c>
      <c r="Z31" s="26">
        <v>139</v>
      </c>
      <c r="AA31" s="26">
        <v>467</v>
      </c>
      <c r="AB31" s="26">
        <v>475</v>
      </c>
      <c r="AC31" s="26">
        <f t="shared" si="3"/>
        <v>8</v>
      </c>
      <c r="AD31" s="27">
        <f t="shared" si="4"/>
        <v>1.7130620985010707</v>
      </c>
      <c r="AE31" s="28">
        <v>38</v>
      </c>
      <c r="AF31" s="29">
        <f>[1]Лист1!B31</f>
        <v>2202</v>
      </c>
      <c r="AG31" s="29"/>
      <c r="AH31" s="29">
        <v>2235</v>
      </c>
      <c r="AI31" s="30">
        <v>604</v>
      </c>
      <c r="AJ31" s="30">
        <v>624</v>
      </c>
      <c r="AK31" s="31">
        <f t="shared" si="5"/>
        <v>29.009762900976288</v>
      </c>
      <c r="AL31" s="31">
        <f t="shared" si="6"/>
        <v>28.337874659400544</v>
      </c>
      <c r="AM31" s="32">
        <v>626</v>
      </c>
      <c r="AN31" s="32">
        <v>666</v>
      </c>
      <c r="AO31" s="32">
        <v>770</v>
      </c>
      <c r="AP31" s="32">
        <v>845</v>
      </c>
      <c r="AQ31" s="32">
        <v>845</v>
      </c>
      <c r="AR31" s="32">
        <v>848</v>
      </c>
      <c r="AS31" s="188"/>
      <c r="AT31" s="188"/>
      <c r="AU31" s="188"/>
      <c r="AV31" s="48">
        <v>574</v>
      </c>
      <c r="AW31" s="48">
        <v>593</v>
      </c>
      <c r="AX31" s="48">
        <v>685</v>
      </c>
      <c r="AY31" s="48">
        <v>699</v>
      </c>
      <c r="AZ31" s="48">
        <v>732</v>
      </c>
      <c r="BA31" s="48">
        <v>921</v>
      </c>
      <c r="BB31" s="48">
        <v>968</v>
      </c>
      <c r="BC31" s="48">
        <v>969</v>
      </c>
      <c r="BD31" s="48">
        <v>979</v>
      </c>
      <c r="BE31" s="41">
        <f t="shared" si="7"/>
        <v>0.2742960944595822</v>
      </c>
      <c r="BF31" s="41">
        <f t="shared" si="8"/>
        <v>0.28337874659400547</v>
      </c>
      <c r="BG31" s="41">
        <f t="shared" si="9"/>
        <v>0.28428701180744775</v>
      </c>
      <c r="BH31" s="41">
        <f t="shared" si="10"/>
        <v>0.3024523160762943</v>
      </c>
      <c r="BI31" s="41">
        <f t="shared" si="11"/>
        <v>0.34968210717529519</v>
      </c>
      <c r="BJ31" s="41">
        <f t="shared" si="21"/>
        <v>0.38374205267938238</v>
      </c>
      <c r="BK31" s="41">
        <f t="shared" si="22"/>
        <v>0.38374205267938238</v>
      </c>
      <c r="BL31" s="33">
        <f t="shared" si="23"/>
        <v>0.37941834451901568</v>
      </c>
      <c r="BM31" s="41">
        <f t="shared" si="12"/>
        <v>0.26067211625794734</v>
      </c>
      <c r="BN31" s="41">
        <f t="shared" si="13"/>
        <v>0.26930063578564939</v>
      </c>
      <c r="BO31" s="42"/>
      <c r="BP31" s="42"/>
      <c r="BQ31" s="43"/>
      <c r="BR31" s="41">
        <f t="shared" si="14"/>
        <v>0.31743869209809267</v>
      </c>
      <c r="BS31" s="41">
        <f t="shared" si="15"/>
        <v>0.33242506811989103</v>
      </c>
      <c r="BT31" s="41">
        <f t="shared" si="16"/>
        <v>0.41825613079019075</v>
      </c>
      <c r="BU31" s="41">
        <f t="shared" si="24"/>
        <v>0.43960036330608537</v>
      </c>
      <c r="BV31" s="41">
        <f t="shared" si="25"/>
        <v>0.44005449591280654</v>
      </c>
      <c r="BW31" s="33">
        <f t="shared" si="26"/>
        <v>0.43803131991051453</v>
      </c>
      <c r="BX31" s="48"/>
      <c r="BY31" s="48"/>
      <c r="BZ31" s="56"/>
      <c r="CA31" s="50"/>
      <c r="CB31" s="51"/>
      <c r="CC31" s="52"/>
      <c r="CD31" s="52"/>
      <c r="CE31" s="53"/>
      <c r="CF31" s="53"/>
      <c r="CG31" s="53"/>
      <c r="CH31" s="52"/>
      <c r="CI31" s="53"/>
      <c r="CJ31" s="53"/>
      <c r="CK31" s="53"/>
      <c r="CL31" s="54">
        <f t="shared" si="18"/>
        <v>22.08275220827522</v>
      </c>
      <c r="CM31" s="54">
        <f t="shared" si="19"/>
        <v>21.571298819255222</v>
      </c>
      <c r="CN31" s="48">
        <f t="shared" si="20"/>
        <v>0</v>
      </c>
    </row>
    <row r="32" spans="1:92" x14ac:dyDescent="0.25">
      <c r="A32" s="23" t="s">
        <v>246</v>
      </c>
      <c r="B32" s="24">
        <v>3</v>
      </c>
      <c r="C32" s="24">
        <v>3</v>
      </c>
      <c r="D32" s="24">
        <f t="shared" si="0"/>
        <v>1744</v>
      </c>
      <c r="E32" s="24">
        <v>0</v>
      </c>
      <c r="F32" s="24">
        <v>97</v>
      </c>
      <c r="G32" s="24">
        <v>21</v>
      </c>
      <c r="H32" s="24">
        <v>21</v>
      </c>
      <c r="I32" s="24">
        <v>656</v>
      </c>
      <c r="J32" s="24">
        <v>392</v>
      </c>
      <c r="K32" s="24">
        <v>0</v>
      </c>
      <c r="L32" s="24">
        <v>557</v>
      </c>
      <c r="M32" s="24">
        <v>0</v>
      </c>
      <c r="N32" s="24">
        <v>3</v>
      </c>
      <c r="O32" s="24">
        <v>3</v>
      </c>
      <c r="P32" s="24">
        <v>3</v>
      </c>
      <c r="Q32" s="24">
        <v>3</v>
      </c>
      <c r="R32" s="24">
        <f t="shared" si="1"/>
        <v>0</v>
      </c>
      <c r="S32" s="25">
        <v>1855</v>
      </c>
      <c r="T32" s="26">
        <v>653</v>
      </c>
      <c r="U32" s="26">
        <v>653</v>
      </c>
      <c r="V32" s="26">
        <v>686</v>
      </c>
      <c r="W32" s="26">
        <f t="shared" si="2"/>
        <v>0</v>
      </c>
      <c r="X32" s="26">
        <v>954</v>
      </c>
      <c r="Y32" s="25">
        <v>1885</v>
      </c>
      <c r="Z32" s="26">
        <v>1419</v>
      </c>
      <c r="AA32" s="26">
        <v>1508</v>
      </c>
      <c r="AB32" s="26">
        <v>1509</v>
      </c>
      <c r="AC32" s="26">
        <f t="shared" si="3"/>
        <v>1</v>
      </c>
      <c r="AD32" s="27">
        <f t="shared" si="4"/>
        <v>6.6312997347480113E-2</v>
      </c>
      <c r="AE32" s="28">
        <v>1064</v>
      </c>
      <c r="AF32" s="29">
        <f>[1]Лист1!B32</f>
        <v>1885</v>
      </c>
      <c r="AG32" s="29">
        <v>1181</v>
      </c>
      <c r="AH32" s="29">
        <v>1898</v>
      </c>
      <c r="AI32" s="30">
        <v>1143</v>
      </c>
      <c r="AJ32" s="30">
        <v>1144</v>
      </c>
      <c r="AK32" s="31">
        <f t="shared" si="5"/>
        <v>61.671159029649594</v>
      </c>
      <c r="AL32" s="31">
        <f t="shared" si="6"/>
        <v>60.689655172413786</v>
      </c>
      <c r="AM32" s="32">
        <v>1162</v>
      </c>
      <c r="AN32" s="32">
        <v>1162</v>
      </c>
      <c r="AO32" s="32">
        <v>1162</v>
      </c>
      <c r="AP32" s="32">
        <v>1162</v>
      </c>
      <c r="AQ32" s="32">
        <v>1161</v>
      </c>
      <c r="AR32" s="32">
        <v>1166</v>
      </c>
      <c r="AS32" s="188"/>
      <c r="AT32" s="188"/>
      <c r="AU32" s="188"/>
      <c r="AV32" s="48">
        <v>458</v>
      </c>
      <c r="AW32" s="48">
        <v>461</v>
      </c>
      <c r="AX32" s="48">
        <v>687</v>
      </c>
      <c r="AY32" s="48">
        <v>691</v>
      </c>
      <c r="AZ32" s="48">
        <v>691</v>
      </c>
      <c r="BA32" s="48">
        <v>689</v>
      </c>
      <c r="BB32" s="48">
        <v>700</v>
      </c>
      <c r="BC32" s="48">
        <v>700</v>
      </c>
      <c r="BD32" s="48">
        <v>700</v>
      </c>
      <c r="BE32" s="41">
        <f t="shared" si="7"/>
        <v>0.60636604774535807</v>
      </c>
      <c r="BF32" s="41">
        <f t="shared" si="8"/>
        <v>0.60689655172413792</v>
      </c>
      <c r="BG32" s="41">
        <f t="shared" si="9"/>
        <v>0.61644562334217512</v>
      </c>
      <c r="BH32" s="41">
        <f t="shared" si="10"/>
        <v>0.61644562334217512</v>
      </c>
      <c r="BI32" s="41">
        <f t="shared" si="11"/>
        <v>0.61644562334217512</v>
      </c>
      <c r="BJ32" s="41">
        <f t="shared" si="21"/>
        <v>0.61644562334217512</v>
      </c>
      <c r="BK32" s="41">
        <f t="shared" si="22"/>
        <v>0.61591511936339527</v>
      </c>
      <c r="BL32" s="33">
        <f t="shared" si="23"/>
        <v>0.61433087460484725</v>
      </c>
      <c r="BM32" s="41">
        <f t="shared" si="12"/>
        <v>0.24297082228116712</v>
      </c>
      <c r="BN32" s="41">
        <f t="shared" si="13"/>
        <v>0.24456233421750664</v>
      </c>
      <c r="BO32" s="42"/>
      <c r="BP32" s="42"/>
      <c r="BQ32" s="43"/>
      <c r="BR32" s="41">
        <f t="shared" si="14"/>
        <v>0.36657824933687</v>
      </c>
      <c r="BS32" s="41">
        <f t="shared" si="15"/>
        <v>0.36657824933687</v>
      </c>
      <c r="BT32" s="41">
        <f t="shared" si="16"/>
        <v>0.36551724137931035</v>
      </c>
      <c r="BU32" s="41">
        <f t="shared" si="24"/>
        <v>0.3713527851458886</v>
      </c>
      <c r="BV32" s="41">
        <f t="shared" si="25"/>
        <v>0.3713527851458886</v>
      </c>
      <c r="BW32" s="33">
        <f t="shared" si="26"/>
        <v>0.36880927291886195</v>
      </c>
      <c r="BX32" s="48"/>
      <c r="BY32" s="48"/>
      <c r="BZ32" s="56"/>
      <c r="CA32" s="50"/>
      <c r="CB32" s="51"/>
      <c r="CC32" s="52"/>
      <c r="CD32" s="52"/>
      <c r="CE32" s="53"/>
      <c r="CF32" s="53"/>
      <c r="CG32" s="53"/>
      <c r="CH32" s="52"/>
      <c r="CI32" s="53"/>
      <c r="CJ32" s="53"/>
      <c r="CK32" s="53"/>
      <c r="CL32" s="54">
        <f t="shared" si="18"/>
        <v>81.347708894878707</v>
      </c>
      <c r="CM32" s="54">
        <f t="shared" si="19"/>
        <v>80.053050397877982</v>
      </c>
      <c r="CN32" s="48">
        <f t="shared" si="20"/>
        <v>0</v>
      </c>
    </row>
    <row r="33" spans="1:92" x14ac:dyDescent="0.25">
      <c r="A33" s="23" t="s">
        <v>247</v>
      </c>
      <c r="B33" s="24">
        <v>2</v>
      </c>
      <c r="C33" s="24">
        <v>3</v>
      </c>
      <c r="D33" s="24">
        <f t="shared" si="0"/>
        <v>2160</v>
      </c>
      <c r="E33" s="24">
        <v>95</v>
      </c>
      <c r="F33" s="24">
        <v>0</v>
      </c>
      <c r="G33" s="24">
        <v>22</v>
      </c>
      <c r="H33" s="24">
        <v>90</v>
      </c>
      <c r="I33" s="24">
        <v>603</v>
      </c>
      <c r="J33" s="24">
        <v>942</v>
      </c>
      <c r="K33" s="24">
        <v>0</v>
      </c>
      <c r="L33" s="24">
        <v>408</v>
      </c>
      <c r="M33" s="24">
        <v>0</v>
      </c>
      <c r="N33" s="24">
        <v>7</v>
      </c>
      <c r="O33" s="24">
        <v>12</v>
      </c>
      <c r="P33" s="24">
        <v>13</v>
      </c>
      <c r="Q33" s="24">
        <v>13</v>
      </c>
      <c r="R33" s="24">
        <f t="shared" si="1"/>
        <v>0</v>
      </c>
      <c r="S33" s="25">
        <v>4130</v>
      </c>
      <c r="T33" s="26">
        <v>710</v>
      </c>
      <c r="U33" s="26">
        <v>766</v>
      </c>
      <c r="V33" s="26">
        <v>874</v>
      </c>
      <c r="W33" s="26">
        <f t="shared" si="2"/>
        <v>56</v>
      </c>
      <c r="X33" s="26">
        <v>1042</v>
      </c>
      <c r="Y33" s="25">
        <v>4248</v>
      </c>
      <c r="Z33" s="26">
        <v>1195</v>
      </c>
      <c r="AA33" s="26">
        <v>1502</v>
      </c>
      <c r="AB33" s="26">
        <v>2121</v>
      </c>
      <c r="AC33" s="26">
        <f t="shared" si="3"/>
        <v>619</v>
      </c>
      <c r="AD33" s="27">
        <f t="shared" si="4"/>
        <v>41.211717709720375</v>
      </c>
      <c r="AE33" s="28">
        <v>187</v>
      </c>
      <c r="AF33" s="29">
        <f>[1]Лист1!B33</f>
        <v>4130</v>
      </c>
      <c r="AG33" s="73">
        <v>3098</v>
      </c>
      <c r="AH33" s="29">
        <v>4293</v>
      </c>
      <c r="AI33" s="30">
        <v>3110</v>
      </c>
      <c r="AJ33" s="30">
        <v>2814</v>
      </c>
      <c r="AK33" s="31">
        <f t="shared" si="5"/>
        <v>68.13559322033899</v>
      </c>
      <c r="AL33" s="31">
        <f t="shared" si="6"/>
        <v>66.24293785310735</v>
      </c>
      <c r="AM33" s="32">
        <v>2735</v>
      </c>
      <c r="AN33" s="32">
        <v>2736</v>
      </c>
      <c r="AO33" s="32">
        <v>2739</v>
      </c>
      <c r="AP33" s="32">
        <v>2739</v>
      </c>
      <c r="AQ33" s="32">
        <v>3139</v>
      </c>
      <c r="AR33" s="32">
        <v>3138</v>
      </c>
      <c r="AS33" s="188"/>
      <c r="AT33" s="188">
        <v>307</v>
      </c>
      <c r="AU33" s="188">
        <v>401</v>
      </c>
      <c r="AV33" s="48">
        <v>1092</v>
      </c>
      <c r="AW33" s="48">
        <v>1211</v>
      </c>
      <c r="AX33" s="48">
        <v>1211</v>
      </c>
      <c r="AY33" s="48">
        <v>1335</v>
      </c>
      <c r="AZ33" s="48">
        <v>1416</v>
      </c>
      <c r="BA33" s="48">
        <v>1460</v>
      </c>
      <c r="BB33" s="48">
        <v>1511</v>
      </c>
      <c r="BC33" s="48">
        <v>1511</v>
      </c>
      <c r="BD33" s="48">
        <v>1567</v>
      </c>
      <c r="BE33" s="41">
        <f t="shared" si="7"/>
        <v>0.75302663438256656</v>
      </c>
      <c r="BF33" s="41">
        <f t="shared" si="8"/>
        <v>0.75569007263922516</v>
      </c>
      <c r="BG33" s="41">
        <f t="shared" si="9"/>
        <v>0.7593220338983051</v>
      </c>
      <c r="BH33" s="41">
        <f t="shared" si="10"/>
        <v>0.75956416464891041</v>
      </c>
      <c r="BI33" s="41">
        <f t="shared" si="11"/>
        <v>0.76029055690072644</v>
      </c>
      <c r="BJ33" s="41">
        <f t="shared" si="21"/>
        <v>0.76029055690072644</v>
      </c>
      <c r="BK33" s="41">
        <f t="shared" si="22"/>
        <v>0.76004842615012103</v>
      </c>
      <c r="BL33" s="33">
        <f t="shared" si="23"/>
        <v>0.73095737246680648</v>
      </c>
      <c r="BM33" s="41">
        <f t="shared" si="12"/>
        <v>0.26440677966101694</v>
      </c>
      <c r="BN33" s="41">
        <f t="shared" si="13"/>
        <v>0.29322033898305083</v>
      </c>
      <c r="BO33" s="70">
        <v>30</v>
      </c>
      <c r="BP33" s="70">
        <v>30</v>
      </c>
      <c r="BQ33" s="71">
        <v>93.33</v>
      </c>
      <c r="BR33" s="41">
        <f t="shared" si="14"/>
        <v>0.32324455205811137</v>
      </c>
      <c r="BS33" s="41">
        <f t="shared" si="15"/>
        <v>0.34285714285714286</v>
      </c>
      <c r="BT33" s="41">
        <f t="shared" si="16"/>
        <v>0.35351089588377727</v>
      </c>
      <c r="BU33" s="41">
        <f t="shared" si="24"/>
        <v>0.36585956416464893</v>
      </c>
      <c r="BV33" s="41">
        <f t="shared" si="25"/>
        <v>0.36585956416464893</v>
      </c>
      <c r="BW33" s="33">
        <f t="shared" si="26"/>
        <v>0.36501281155369203</v>
      </c>
      <c r="BX33" s="48">
        <v>5600</v>
      </c>
      <c r="BY33" s="73">
        <v>401</v>
      </c>
      <c r="BZ33" s="56">
        <f>AU33/(BY33/100)</f>
        <v>100</v>
      </c>
      <c r="CA33" s="50">
        <f>BY33/(AF33/100)</f>
        <v>9.7094430992736083</v>
      </c>
      <c r="CB33" s="51">
        <f>AU33/(AF33/100)</f>
        <v>9.7094430992736083</v>
      </c>
      <c r="CC33" s="52">
        <f>BX33*BY33</f>
        <v>2245600</v>
      </c>
      <c r="CD33" s="52">
        <f>BX33*AU33</f>
        <v>2245600</v>
      </c>
      <c r="CE33" s="53">
        <v>1867675.48</v>
      </c>
      <c r="CF33" s="53">
        <v>2207591.6800000002</v>
      </c>
      <c r="CG33" s="53">
        <f>CD33-CE33</f>
        <v>377924.52</v>
      </c>
      <c r="CH33" s="52">
        <v>38008.32</v>
      </c>
      <c r="CI33" s="53">
        <f>CC33-CE33</f>
        <v>377924.52</v>
      </c>
      <c r="CJ33" s="53">
        <v>510</v>
      </c>
      <c r="CK33" s="53">
        <v>401</v>
      </c>
      <c r="CL33" s="54">
        <f t="shared" si="18"/>
        <v>51.355932203389834</v>
      </c>
      <c r="CM33" s="54">
        <f t="shared" si="19"/>
        <v>49.929378531073453</v>
      </c>
      <c r="CN33" s="48">
        <f t="shared" si="20"/>
        <v>7.4334140435835359</v>
      </c>
    </row>
    <row r="34" spans="1:92" x14ac:dyDescent="0.25">
      <c r="A34" s="23" t="s">
        <v>248</v>
      </c>
      <c r="B34" s="24">
        <v>2</v>
      </c>
      <c r="C34" s="24">
        <v>32</v>
      </c>
      <c r="D34" s="24">
        <f t="shared" si="0"/>
        <v>1452</v>
      </c>
      <c r="E34" s="24">
        <v>32</v>
      </c>
      <c r="F34" s="24">
        <v>0</v>
      </c>
      <c r="G34" s="24">
        <v>45</v>
      </c>
      <c r="H34" s="24">
        <v>81</v>
      </c>
      <c r="I34" s="24">
        <v>704</v>
      </c>
      <c r="J34" s="24">
        <v>407</v>
      </c>
      <c r="K34" s="24">
        <v>0</v>
      </c>
      <c r="L34" s="24">
        <v>153</v>
      </c>
      <c r="M34" s="24">
        <v>30</v>
      </c>
      <c r="N34" s="24">
        <v>32</v>
      </c>
      <c r="O34" s="24">
        <v>34</v>
      </c>
      <c r="P34" s="24">
        <v>33</v>
      </c>
      <c r="Q34" s="24">
        <v>34</v>
      </c>
      <c r="R34" s="24">
        <f t="shared" si="1"/>
        <v>1</v>
      </c>
      <c r="S34" s="25">
        <v>8957</v>
      </c>
      <c r="T34" s="26">
        <v>2201</v>
      </c>
      <c r="U34" s="26">
        <v>2209</v>
      </c>
      <c r="V34" s="26">
        <v>2209</v>
      </c>
      <c r="W34" s="26">
        <f t="shared" si="2"/>
        <v>8</v>
      </c>
      <c r="X34" s="26">
        <v>2213</v>
      </c>
      <c r="Y34" s="25">
        <v>9254</v>
      </c>
      <c r="Z34" s="26">
        <v>2572</v>
      </c>
      <c r="AA34" s="26">
        <v>3842</v>
      </c>
      <c r="AB34" s="26">
        <v>4015</v>
      </c>
      <c r="AC34" s="26">
        <f t="shared" si="3"/>
        <v>173</v>
      </c>
      <c r="AD34" s="27">
        <f t="shared" si="4"/>
        <v>4.5028630921395107</v>
      </c>
      <c r="AE34" s="28">
        <v>2122</v>
      </c>
      <c r="AF34" s="29">
        <f>[1]Лист1!B34</f>
        <v>8754</v>
      </c>
      <c r="AG34" s="56">
        <v>6566</v>
      </c>
      <c r="AH34" s="29">
        <v>9336</v>
      </c>
      <c r="AI34" s="30">
        <v>5874</v>
      </c>
      <c r="AJ34" s="30">
        <v>5913</v>
      </c>
      <c r="AK34" s="31">
        <f t="shared" si="5"/>
        <v>66.015406944289381</v>
      </c>
      <c r="AL34" s="31">
        <f t="shared" si="6"/>
        <v>63.896693321806779</v>
      </c>
      <c r="AM34" s="32">
        <v>5966</v>
      </c>
      <c r="AN34" s="32">
        <v>5983</v>
      </c>
      <c r="AO34" s="32">
        <v>6020</v>
      </c>
      <c r="AP34" s="32">
        <v>6105</v>
      </c>
      <c r="AQ34" s="32">
        <v>6160</v>
      </c>
      <c r="AR34" s="32">
        <v>6230</v>
      </c>
      <c r="AS34" s="188"/>
      <c r="AT34" s="188">
        <v>44</v>
      </c>
      <c r="AU34" s="188">
        <v>45</v>
      </c>
      <c r="AV34" s="48">
        <v>2483</v>
      </c>
      <c r="AW34" s="48">
        <v>2525</v>
      </c>
      <c r="AX34" s="48">
        <v>2553</v>
      </c>
      <c r="AY34" s="48">
        <v>2568</v>
      </c>
      <c r="AZ34" s="48">
        <v>2575</v>
      </c>
      <c r="BA34" s="48">
        <v>2587</v>
      </c>
      <c r="BB34" s="48">
        <v>2644</v>
      </c>
      <c r="BC34" s="48">
        <v>2652</v>
      </c>
      <c r="BD34" s="48">
        <v>2661</v>
      </c>
      <c r="BE34" s="41">
        <f t="shared" si="7"/>
        <v>0.67100753941055513</v>
      </c>
      <c r="BF34" s="41">
        <f t="shared" si="8"/>
        <v>0.68048891935115374</v>
      </c>
      <c r="BG34" s="41">
        <f t="shared" si="9"/>
        <v>0.68665752798720581</v>
      </c>
      <c r="BH34" s="41">
        <f t="shared" si="10"/>
        <v>0.68859949737262971</v>
      </c>
      <c r="BI34" s="41">
        <f t="shared" si="11"/>
        <v>0.69282613662325798</v>
      </c>
      <c r="BJ34" s="41">
        <f t="shared" si="21"/>
        <v>0.70253598355037694</v>
      </c>
      <c r="BK34" s="41">
        <f t="shared" si="22"/>
        <v>0.70367831848297924</v>
      </c>
      <c r="BL34" s="33">
        <f t="shared" si="23"/>
        <v>0.66730934018851762</v>
      </c>
      <c r="BM34" s="41">
        <f t="shared" si="12"/>
        <v>0.28364176376513595</v>
      </c>
      <c r="BN34" s="41">
        <f t="shared" si="13"/>
        <v>0.28843957048206537</v>
      </c>
      <c r="BO34" s="57">
        <v>88</v>
      </c>
      <c r="BP34" s="57">
        <v>51</v>
      </c>
      <c r="BQ34" s="58">
        <v>46.67</v>
      </c>
      <c r="BR34" s="41">
        <f t="shared" si="14"/>
        <v>0.29335161069225496</v>
      </c>
      <c r="BS34" s="41">
        <f t="shared" si="15"/>
        <v>0.29415124514507651</v>
      </c>
      <c r="BT34" s="41">
        <f t="shared" si="16"/>
        <v>0.29552204706419921</v>
      </c>
      <c r="BU34" s="41">
        <f t="shared" si="24"/>
        <v>0.30203335618003196</v>
      </c>
      <c r="BV34" s="41">
        <f t="shared" si="25"/>
        <v>0.3029472241261138</v>
      </c>
      <c r="BW34" s="33">
        <f t="shared" si="26"/>
        <v>0.28502570694087404</v>
      </c>
      <c r="BX34" s="48">
        <v>5900</v>
      </c>
      <c r="BY34" s="83">
        <v>45</v>
      </c>
      <c r="BZ34" s="56">
        <f>AU34/(BY34/100)</f>
        <v>100</v>
      </c>
      <c r="CA34" s="50">
        <f>BY34/(AF34/100)</f>
        <v>0.51405071967100746</v>
      </c>
      <c r="CB34" s="51">
        <f>AU34/(AF34/100)</f>
        <v>0.51405071967100746</v>
      </c>
      <c r="CC34" s="52">
        <f>BX34*BY34</f>
        <v>265500</v>
      </c>
      <c r="CD34" s="52">
        <f>BX34*AU34</f>
        <v>265500</v>
      </c>
      <c r="CE34" s="53">
        <v>140470.20000000001</v>
      </c>
      <c r="CF34" s="53"/>
      <c r="CG34" s="53">
        <f>CD34-CE34</f>
        <v>125029.79999999999</v>
      </c>
      <c r="CH34" s="52">
        <v>167.4</v>
      </c>
      <c r="CI34" s="53">
        <f>CC34-CE34</f>
        <v>125029.79999999999</v>
      </c>
      <c r="CJ34" s="53">
        <v>45</v>
      </c>
      <c r="CK34" s="53">
        <v>45</v>
      </c>
      <c r="CL34" s="54">
        <f t="shared" si="18"/>
        <v>44.825276320196501</v>
      </c>
      <c r="CM34" s="54">
        <f t="shared" si="19"/>
        <v>43.38664361357251</v>
      </c>
      <c r="CN34" s="48">
        <f t="shared" si="20"/>
        <v>0.50262737034498506</v>
      </c>
    </row>
    <row r="35" spans="1:92" x14ac:dyDescent="0.25">
      <c r="A35" s="23" t="s">
        <v>249</v>
      </c>
      <c r="B35" s="24">
        <v>2</v>
      </c>
      <c r="C35" s="24">
        <v>8</v>
      </c>
      <c r="D35" s="24">
        <f t="shared" si="0"/>
        <v>917</v>
      </c>
      <c r="E35" s="24">
        <v>52</v>
      </c>
      <c r="F35" s="24">
        <v>0</v>
      </c>
      <c r="G35" s="24">
        <v>48</v>
      </c>
      <c r="H35" s="24">
        <v>61</v>
      </c>
      <c r="I35" s="24">
        <v>482</v>
      </c>
      <c r="J35" s="24">
        <v>229</v>
      </c>
      <c r="K35" s="24">
        <v>0</v>
      </c>
      <c r="L35" s="24">
        <v>45</v>
      </c>
      <c r="M35" s="24">
        <v>0</v>
      </c>
      <c r="N35" s="24">
        <v>8</v>
      </c>
      <c r="O35" s="24">
        <v>8</v>
      </c>
      <c r="P35" s="24">
        <v>8</v>
      </c>
      <c r="Q35" s="24">
        <v>8</v>
      </c>
      <c r="R35" s="24">
        <f t="shared" si="1"/>
        <v>0</v>
      </c>
      <c r="S35" s="25">
        <v>2637</v>
      </c>
      <c r="T35" s="26">
        <v>9</v>
      </c>
      <c r="U35" s="26">
        <v>10</v>
      </c>
      <c r="V35" s="26">
        <v>563</v>
      </c>
      <c r="W35" s="26">
        <f t="shared" si="2"/>
        <v>1</v>
      </c>
      <c r="X35" s="26">
        <v>1143</v>
      </c>
      <c r="Y35" s="25">
        <v>2673</v>
      </c>
      <c r="Z35" s="26">
        <v>1917</v>
      </c>
      <c r="AA35" s="26">
        <v>2004</v>
      </c>
      <c r="AB35" s="26">
        <v>2006</v>
      </c>
      <c r="AC35" s="26">
        <f t="shared" si="3"/>
        <v>2</v>
      </c>
      <c r="AD35" s="27">
        <f t="shared" si="4"/>
        <v>9.9800399201596807E-2</v>
      </c>
      <c r="AE35" s="28"/>
      <c r="AF35" s="29">
        <f>[1]Лист1!B35</f>
        <v>2673</v>
      </c>
      <c r="AG35" s="29">
        <v>1801</v>
      </c>
      <c r="AH35" s="29">
        <v>2729</v>
      </c>
      <c r="AI35" s="30">
        <v>1945</v>
      </c>
      <c r="AJ35" s="30">
        <v>1918</v>
      </c>
      <c r="AK35" s="31">
        <f t="shared" si="5"/>
        <v>72.734167614713684</v>
      </c>
      <c r="AL35" s="31">
        <f t="shared" si="6"/>
        <v>71.754582865693976</v>
      </c>
      <c r="AM35" s="32">
        <v>1926</v>
      </c>
      <c r="AN35" s="32">
        <v>1926</v>
      </c>
      <c r="AO35" s="32">
        <v>1953</v>
      </c>
      <c r="AP35" s="32">
        <v>1988</v>
      </c>
      <c r="AQ35" s="32">
        <v>1988</v>
      </c>
      <c r="AR35" s="32">
        <v>1988</v>
      </c>
      <c r="AS35" s="188"/>
      <c r="AT35" s="188"/>
      <c r="AU35" s="188"/>
      <c r="AV35" s="48">
        <v>559</v>
      </c>
      <c r="AW35" s="48">
        <v>678</v>
      </c>
      <c r="AX35" s="48">
        <v>603</v>
      </c>
      <c r="AY35" s="48">
        <v>808</v>
      </c>
      <c r="AZ35" s="48">
        <v>809</v>
      </c>
      <c r="BA35" s="48">
        <v>811</v>
      </c>
      <c r="BB35" s="48">
        <v>824</v>
      </c>
      <c r="BC35" s="48">
        <v>824</v>
      </c>
      <c r="BD35" s="48">
        <v>825</v>
      </c>
      <c r="BE35" s="41">
        <f t="shared" si="7"/>
        <v>0.72764683875794989</v>
      </c>
      <c r="BF35" s="41">
        <f t="shared" si="8"/>
        <v>0.71754582865693972</v>
      </c>
      <c r="BG35" s="41">
        <f t="shared" si="9"/>
        <v>0.72053872053872059</v>
      </c>
      <c r="BH35" s="41">
        <f t="shared" si="10"/>
        <v>0.72053872053872059</v>
      </c>
      <c r="BI35" s="41">
        <f t="shared" si="11"/>
        <v>0.73063973063973064</v>
      </c>
      <c r="BJ35" s="41">
        <f t="shared" si="21"/>
        <v>0.74373363262252146</v>
      </c>
      <c r="BK35" s="41">
        <f t="shared" si="22"/>
        <v>0.74373363262252146</v>
      </c>
      <c r="BL35" s="33">
        <f t="shared" si="23"/>
        <v>0.728471967753756</v>
      </c>
      <c r="BM35" s="41">
        <f t="shared" si="12"/>
        <v>0.20912832023943134</v>
      </c>
      <c r="BN35" s="41">
        <f t="shared" si="13"/>
        <v>0.25364758698092033</v>
      </c>
      <c r="BO35" s="42"/>
      <c r="BP35" s="42"/>
      <c r="BQ35" s="43"/>
      <c r="BR35" s="41">
        <f t="shared" si="14"/>
        <v>0.30228208005985785</v>
      </c>
      <c r="BS35" s="41">
        <f t="shared" si="15"/>
        <v>0.30265619154508044</v>
      </c>
      <c r="BT35" s="41">
        <f t="shared" si="16"/>
        <v>0.30340441451552563</v>
      </c>
      <c r="BU35" s="41">
        <f t="shared" si="24"/>
        <v>0.30826786382341936</v>
      </c>
      <c r="BV35" s="41">
        <f t="shared" si="25"/>
        <v>0.30826786382341936</v>
      </c>
      <c r="BW35" s="33">
        <f t="shared" si="26"/>
        <v>0.30230853792598023</v>
      </c>
      <c r="BX35" s="48"/>
      <c r="BY35" s="48"/>
      <c r="BZ35" s="48"/>
      <c r="CA35" s="50"/>
      <c r="CB35" s="51"/>
      <c r="CC35" s="52"/>
      <c r="CD35" s="52"/>
      <c r="CE35" s="53"/>
      <c r="CF35" s="53"/>
      <c r="CG35" s="53"/>
      <c r="CH35" s="52"/>
      <c r="CI35" s="53"/>
      <c r="CJ35" s="53"/>
      <c r="CK35" s="53"/>
      <c r="CL35" s="54">
        <f t="shared" si="18"/>
        <v>76.071293136139545</v>
      </c>
      <c r="CM35" s="54">
        <f t="shared" si="19"/>
        <v>75.04676393565282</v>
      </c>
      <c r="CN35" s="48">
        <f t="shared" si="20"/>
        <v>0</v>
      </c>
    </row>
    <row r="36" spans="1:92" s="84" customFormat="1" x14ac:dyDescent="0.25">
      <c r="A36" s="23" t="s">
        <v>250</v>
      </c>
      <c r="B36" s="24">
        <v>2</v>
      </c>
      <c r="C36" s="24">
        <v>4</v>
      </c>
      <c r="D36" s="24">
        <f t="shared" si="0"/>
        <v>1060</v>
      </c>
      <c r="E36" s="24">
        <v>7</v>
      </c>
      <c r="F36" s="24">
        <v>0</v>
      </c>
      <c r="G36" s="24">
        <v>55</v>
      </c>
      <c r="H36" s="24">
        <v>0</v>
      </c>
      <c r="I36" s="24">
        <v>504</v>
      </c>
      <c r="J36" s="24">
        <v>368</v>
      </c>
      <c r="K36" s="24">
        <v>11</v>
      </c>
      <c r="L36" s="24">
        <v>115</v>
      </c>
      <c r="M36" s="24">
        <v>0</v>
      </c>
      <c r="N36" s="24">
        <v>5</v>
      </c>
      <c r="O36" s="24">
        <v>7</v>
      </c>
      <c r="P36" s="24">
        <v>7</v>
      </c>
      <c r="Q36" s="24">
        <v>7</v>
      </c>
      <c r="R36" s="24">
        <f t="shared" si="1"/>
        <v>0</v>
      </c>
      <c r="S36" s="25">
        <v>3498</v>
      </c>
      <c r="T36" s="26">
        <v>344</v>
      </c>
      <c r="U36" s="26">
        <v>464</v>
      </c>
      <c r="V36" s="26">
        <v>469</v>
      </c>
      <c r="W36" s="26">
        <f t="shared" si="2"/>
        <v>120</v>
      </c>
      <c r="X36" s="26">
        <v>470</v>
      </c>
      <c r="Y36" s="25">
        <v>3587</v>
      </c>
      <c r="Z36" s="26">
        <v>493</v>
      </c>
      <c r="AA36" s="26">
        <v>610</v>
      </c>
      <c r="AB36" s="26">
        <v>665</v>
      </c>
      <c r="AC36" s="26">
        <f t="shared" si="3"/>
        <v>55</v>
      </c>
      <c r="AD36" s="27">
        <f t="shared" si="4"/>
        <v>9.0163934426229506</v>
      </c>
      <c r="AE36" s="28">
        <v>296</v>
      </c>
      <c r="AF36" s="29">
        <f>[1]Лист1!B36</f>
        <v>3587</v>
      </c>
      <c r="AG36" s="29"/>
      <c r="AH36" s="29">
        <v>3645</v>
      </c>
      <c r="AI36" s="30">
        <v>991</v>
      </c>
      <c r="AJ36" s="30">
        <v>996</v>
      </c>
      <c r="AK36" s="31">
        <f t="shared" si="5"/>
        <v>28.473413379073758</v>
      </c>
      <c r="AL36" s="31">
        <f t="shared" si="6"/>
        <v>27.766936158349598</v>
      </c>
      <c r="AM36" s="32">
        <v>1001</v>
      </c>
      <c r="AN36" s="32">
        <v>1037</v>
      </c>
      <c r="AO36" s="32">
        <v>1050</v>
      </c>
      <c r="AP36" s="32">
        <v>1050</v>
      </c>
      <c r="AQ36" s="32">
        <v>1050</v>
      </c>
      <c r="AR36" s="32">
        <v>1050</v>
      </c>
      <c r="AS36" s="188"/>
      <c r="AT36" s="188"/>
      <c r="AU36" s="188"/>
      <c r="AV36" s="48">
        <v>888</v>
      </c>
      <c r="AW36" s="48">
        <v>880</v>
      </c>
      <c r="AX36" s="48">
        <v>994</v>
      </c>
      <c r="AY36" s="48">
        <v>990</v>
      </c>
      <c r="AZ36" s="48">
        <v>1039</v>
      </c>
      <c r="BA36" s="48">
        <v>1062</v>
      </c>
      <c r="BB36" s="48">
        <v>1085</v>
      </c>
      <c r="BC36" s="48">
        <v>1085</v>
      </c>
      <c r="BD36" s="48">
        <v>1085</v>
      </c>
      <c r="BE36" s="41">
        <f t="shared" si="7"/>
        <v>0.27627543908558683</v>
      </c>
      <c r="BF36" s="41">
        <f t="shared" si="8"/>
        <v>0.27766936158349598</v>
      </c>
      <c r="BG36" s="41">
        <f t="shared" si="9"/>
        <v>0.27906328408140507</v>
      </c>
      <c r="BH36" s="41">
        <f t="shared" si="10"/>
        <v>0.2890995260663507</v>
      </c>
      <c r="BI36" s="41">
        <f t="shared" si="11"/>
        <v>0.29272372456091439</v>
      </c>
      <c r="BJ36" s="41">
        <f t="shared" si="21"/>
        <v>0.29272372456091439</v>
      </c>
      <c r="BK36" s="41">
        <f t="shared" si="22"/>
        <v>0.29272372456091439</v>
      </c>
      <c r="BL36" s="33">
        <f t="shared" si="23"/>
        <v>0.2880658436213992</v>
      </c>
      <c r="BM36" s="41">
        <f t="shared" si="12"/>
        <v>0.24756063562865904</v>
      </c>
      <c r="BN36" s="41">
        <f t="shared" si="13"/>
        <v>0.24533035963200447</v>
      </c>
      <c r="BO36" s="42"/>
      <c r="BP36" s="42"/>
      <c r="BQ36" s="43"/>
      <c r="BR36" s="41">
        <f t="shared" si="14"/>
        <v>0.27599665458600503</v>
      </c>
      <c r="BS36" s="41">
        <f t="shared" si="15"/>
        <v>0.28965709506551435</v>
      </c>
      <c r="BT36" s="41">
        <f t="shared" si="16"/>
        <v>0.29606913855589628</v>
      </c>
      <c r="BU36" s="41">
        <f t="shared" si="24"/>
        <v>0.30248118204627822</v>
      </c>
      <c r="BV36" s="41">
        <f t="shared" si="25"/>
        <v>0.30248118204627822</v>
      </c>
      <c r="BW36" s="33">
        <f t="shared" si="26"/>
        <v>0.29766803840877915</v>
      </c>
      <c r="BX36" s="48"/>
      <c r="BY36" s="48"/>
      <c r="BZ36" s="48"/>
      <c r="CA36" s="50"/>
      <c r="CB36" s="51"/>
      <c r="CC36" s="52"/>
      <c r="CD36" s="52"/>
      <c r="CE36" s="53"/>
      <c r="CF36" s="53"/>
      <c r="CG36" s="53"/>
      <c r="CH36" s="52"/>
      <c r="CI36" s="53"/>
      <c r="CJ36" s="53"/>
      <c r="CK36" s="53"/>
      <c r="CL36" s="54">
        <f t="shared" si="18"/>
        <v>19.010863350485995</v>
      </c>
      <c r="CM36" s="54">
        <f t="shared" si="19"/>
        <v>18.539169222191248</v>
      </c>
      <c r="CN36" s="48">
        <f t="shared" si="20"/>
        <v>0</v>
      </c>
    </row>
    <row r="37" spans="1:92" s="84" customFormat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8"/>
      <c r="U37" s="88"/>
      <c r="V37" s="88"/>
      <c r="W37" s="88"/>
      <c r="X37" s="88"/>
      <c r="Y37" s="87"/>
      <c r="Z37" s="88"/>
      <c r="AA37" s="88"/>
      <c r="AB37" s="88"/>
      <c r="AC37" s="88"/>
      <c r="AD37" s="89"/>
      <c r="AE37" s="90"/>
      <c r="AF37" s="90"/>
      <c r="AG37" s="90"/>
      <c r="AH37" s="90"/>
      <c r="AI37" s="90"/>
      <c r="AJ37" s="90"/>
      <c r="AK37" s="91"/>
      <c r="AL37" s="91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9"/>
      <c r="BF37" s="99"/>
      <c r="BG37" s="41"/>
      <c r="BH37" s="100"/>
      <c r="BI37" s="100"/>
      <c r="BJ37" s="100"/>
      <c r="BK37" s="41" t="e">
        <f t="shared" si="22"/>
        <v>#DIV/0!</v>
      </c>
      <c r="BL37" s="94"/>
      <c r="BM37" s="101"/>
      <c r="BN37" s="101"/>
      <c r="BO37" s="102"/>
      <c r="BP37" s="102"/>
      <c r="BQ37" s="99"/>
      <c r="BR37" s="100"/>
      <c r="BS37" s="41" t="e">
        <f t="shared" si="15"/>
        <v>#DIV/0!</v>
      </c>
      <c r="BT37" s="100"/>
      <c r="BU37" s="41" t="e">
        <f t="shared" si="24"/>
        <v>#DIV/0!</v>
      </c>
      <c r="BV37" s="100"/>
      <c r="BW37" s="94"/>
      <c r="BX37" s="92"/>
      <c r="BY37" s="92"/>
      <c r="BZ37" s="92"/>
      <c r="CA37" s="105"/>
      <c r="CB37" s="105"/>
      <c r="CC37" s="106"/>
      <c r="CD37" s="106"/>
      <c r="CE37" s="107"/>
      <c r="CF37" s="107"/>
      <c r="CG37" s="107"/>
      <c r="CH37" s="106"/>
      <c r="CI37" s="107"/>
      <c r="CJ37" s="107"/>
      <c r="CK37" s="107"/>
      <c r="CL37" s="91"/>
      <c r="CM37" s="91"/>
      <c r="CN37" s="48"/>
    </row>
    <row r="38" spans="1:92" s="84" customFormat="1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8"/>
      <c r="U38" s="88"/>
      <c r="V38" s="88"/>
      <c r="W38" s="88"/>
      <c r="X38" s="88"/>
      <c r="Y38" s="87"/>
      <c r="Z38" s="88"/>
      <c r="AA38" s="88"/>
      <c r="AB38" s="88"/>
      <c r="AC38" s="88"/>
      <c r="AD38" s="89"/>
      <c r="AE38" s="90"/>
      <c r="AF38" s="90"/>
      <c r="AG38" s="90"/>
      <c r="AH38" s="90"/>
      <c r="AI38" s="90"/>
      <c r="AJ38" s="90"/>
      <c r="AK38" s="91"/>
      <c r="AL38" s="91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9"/>
      <c r="BF38" s="99"/>
      <c r="BG38" s="41"/>
      <c r="BH38" s="100"/>
      <c r="BI38" s="100"/>
      <c r="BJ38" s="100"/>
      <c r="BK38" s="100"/>
      <c r="BL38" s="94"/>
      <c r="BM38" s="101"/>
      <c r="BN38" s="101"/>
      <c r="BO38" s="102"/>
      <c r="BP38" s="102"/>
      <c r="BQ38" s="99"/>
      <c r="BR38" s="100"/>
      <c r="BS38" s="100"/>
      <c r="BT38" s="100"/>
      <c r="BU38" s="100"/>
      <c r="BV38" s="100"/>
      <c r="BW38" s="94"/>
      <c r="BX38" s="92"/>
      <c r="BY38" s="92"/>
      <c r="BZ38" s="92"/>
      <c r="CA38" s="105"/>
      <c r="CB38" s="105"/>
      <c r="CC38" s="106"/>
      <c r="CD38" s="106"/>
      <c r="CE38" s="107"/>
      <c r="CF38" s="107"/>
      <c r="CG38" s="107"/>
      <c r="CH38" s="106"/>
      <c r="CI38" s="107"/>
      <c r="CJ38" s="107"/>
      <c r="CK38" s="107"/>
      <c r="CL38" s="91"/>
      <c r="CM38" s="91"/>
      <c r="CN38" s="48"/>
    </row>
    <row r="39" spans="1:92" ht="30" x14ac:dyDescent="0.25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5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91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189"/>
      <c r="BF39" s="189"/>
      <c r="BG39" s="41"/>
      <c r="BH39" s="100"/>
      <c r="BI39" s="100"/>
      <c r="BJ39" s="100"/>
      <c r="BK39" s="100"/>
      <c r="BL39" s="94"/>
      <c r="BM39" s="101"/>
      <c r="BN39" s="101"/>
      <c r="BO39" s="102"/>
      <c r="BP39" s="102"/>
      <c r="BQ39" s="102" t="s">
        <v>321</v>
      </c>
      <c r="BR39" s="100"/>
      <c r="BS39" s="100"/>
      <c r="BT39" s="100"/>
      <c r="BU39" s="100"/>
      <c r="BV39" s="100"/>
      <c r="BW39" s="94"/>
      <c r="BX39" s="92" t="s">
        <v>322</v>
      </c>
      <c r="BY39" s="92"/>
      <c r="BZ39" s="92"/>
      <c r="CA39" s="190"/>
      <c r="CB39" s="105"/>
      <c r="CC39" s="106"/>
      <c r="CD39" s="106"/>
      <c r="CE39" s="107"/>
      <c r="CF39" s="107"/>
      <c r="CG39" s="107"/>
      <c r="CH39" s="106"/>
      <c r="CI39" s="107"/>
      <c r="CJ39" s="107"/>
      <c r="CK39" s="107"/>
      <c r="CL39" s="191"/>
      <c r="CM39" s="168"/>
      <c r="CN39" s="48"/>
    </row>
    <row r="40" spans="1:92" x14ac:dyDescent="0.25">
      <c r="A40" s="112" t="s">
        <v>251</v>
      </c>
      <c r="B40" s="113"/>
      <c r="C40" s="113">
        <f t="shared" ref="C40:R40" si="29">SUM(C2:C36)</f>
        <v>506</v>
      </c>
      <c r="D40" s="113">
        <f t="shared" si="29"/>
        <v>179147</v>
      </c>
      <c r="E40" s="113">
        <f t="shared" si="29"/>
        <v>8502</v>
      </c>
      <c r="F40" s="113">
        <f t="shared" si="29"/>
        <v>852</v>
      </c>
      <c r="G40" s="113">
        <f t="shared" si="29"/>
        <v>6665</v>
      </c>
      <c r="H40" s="113">
        <f t="shared" si="29"/>
        <v>7118</v>
      </c>
      <c r="I40" s="113">
        <f t="shared" si="29"/>
        <v>58314</v>
      </c>
      <c r="J40" s="113">
        <f t="shared" si="29"/>
        <v>60285</v>
      </c>
      <c r="K40" s="113">
        <f t="shared" si="29"/>
        <v>1580</v>
      </c>
      <c r="L40" s="113">
        <f t="shared" si="29"/>
        <v>32197</v>
      </c>
      <c r="M40" s="113">
        <f t="shared" si="29"/>
        <v>3634</v>
      </c>
      <c r="N40" s="113">
        <f t="shared" si="29"/>
        <v>607</v>
      </c>
      <c r="O40" s="113">
        <f t="shared" si="29"/>
        <v>710</v>
      </c>
      <c r="P40" s="113">
        <f t="shared" si="29"/>
        <v>739</v>
      </c>
      <c r="Q40" s="113">
        <f t="shared" si="29"/>
        <v>750</v>
      </c>
      <c r="R40" s="113">
        <f t="shared" si="29"/>
        <v>11</v>
      </c>
      <c r="S40" s="113">
        <v>404358</v>
      </c>
      <c r="T40" s="113">
        <f>SUM(T2:T36)</f>
        <v>79072</v>
      </c>
      <c r="U40" s="113">
        <f>SUM(U2:U36)</f>
        <v>82678</v>
      </c>
      <c r="V40" s="113">
        <f>SUM(V2:V36)</f>
        <v>87298</v>
      </c>
      <c r="W40" s="113">
        <f>SUM(W2:W36)</f>
        <v>3606</v>
      </c>
      <c r="X40" s="113">
        <f>SUM(X2:X36)</f>
        <v>99115</v>
      </c>
      <c r="Y40" s="113">
        <v>421512</v>
      </c>
      <c r="Z40" s="113">
        <v>421512</v>
      </c>
      <c r="AA40" s="113">
        <v>421512</v>
      </c>
      <c r="AB40" s="113">
        <v>421512</v>
      </c>
      <c r="AC40" s="113">
        <v>421512</v>
      </c>
      <c r="AD40" s="113">
        <v>421512</v>
      </c>
      <c r="AE40" s="113">
        <v>421512</v>
      </c>
      <c r="AF40" s="46">
        <f>SUM(AF2:AF36)</f>
        <v>417717</v>
      </c>
      <c r="AG40" s="46">
        <f t="shared" ref="AG40:BD40" si="30">SUM(AG2:AG36)</f>
        <v>264769</v>
      </c>
      <c r="AH40" s="46">
        <f t="shared" si="30"/>
        <v>437253</v>
      </c>
      <c r="AI40" s="46">
        <f t="shared" si="30"/>
        <v>201705</v>
      </c>
      <c r="AJ40" s="46">
        <f t="shared" si="30"/>
        <v>204515</v>
      </c>
      <c r="AK40" s="46">
        <f t="shared" si="30"/>
        <v>1969.3264990702132</v>
      </c>
      <c r="AL40" s="46">
        <f t="shared" si="30"/>
        <v>1914.6591707755269</v>
      </c>
      <c r="AM40" s="46">
        <f t="shared" si="30"/>
        <v>210229</v>
      </c>
      <c r="AN40" s="46">
        <f t="shared" si="30"/>
        <v>214572</v>
      </c>
      <c r="AO40" s="46">
        <f t="shared" si="30"/>
        <v>219407</v>
      </c>
      <c r="AP40" s="46">
        <f t="shared" si="30"/>
        <v>223215</v>
      </c>
      <c r="AQ40" s="46">
        <f t="shared" si="30"/>
        <v>239194</v>
      </c>
      <c r="AR40" s="46">
        <f t="shared" si="30"/>
        <v>241029</v>
      </c>
      <c r="AS40" s="46">
        <f t="shared" si="30"/>
        <v>3573</v>
      </c>
      <c r="AT40" s="46">
        <f t="shared" si="30"/>
        <v>6449</v>
      </c>
      <c r="AU40" s="46">
        <f t="shared" si="30"/>
        <v>9720</v>
      </c>
      <c r="AV40" s="46">
        <f t="shared" si="30"/>
        <v>103415</v>
      </c>
      <c r="AW40" s="46">
        <f t="shared" si="30"/>
        <v>107392</v>
      </c>
      <c r="AX40" s="46">
        <f t="shared" si="30"/>
        <v>118435</v>
      </c>
      <c r="AY40" s="46">
        <f t="shared" si="30"/>
        <v>125006</v>
      </c>
      <c r="AZ40" s="46">
        <f t="shared" si="30"/>
        <v>127180</v>
      </c>
      <c r="BA40" s="46">
        <f t="shared" si="30"/>
        <v>129047</v>
      </c>
      <c r="BB40" s="46">
        <f t="shared" si="30"/>
        <v>132406</v>
      </c>
      <c r="BC40" s="46">
        <f t="shared" si="30"/>
        <v>132812</v>
      </c>
      <c r="BD40" s="46">
        <f t="shared" si="30"/>
        <v>133822</v>
      </c>
      <c r="BE40" s="192">
        <f>(AI40+AS40)/(AE40/100)</f>
        <v>48.700392871377332</v>
      </c>
      <c r="BF40" s="192">
        <f>(AJ40+AT40)/(AF40/100)</f>
        <v>50.504049392291911</v>
      </c>
      <c r="BG40" s="192">
        <f>(AM40+AU40)/(AF40/100)</f>
        <v>52.655027207415543</v>
      </c>
      <c r="BH40" s="192">
        <f>(AN40+AU40)/(AF40/100)</f>
        <v>53.694726333857609</v>
      </c>
      <c r="BI40" s="192">
        <f>(AO40+AU40)/(AF40/100)</f>
        <v>54.852208552680402</v>
      </c>
      <c r="BJ40" s="192">
        <f>(AP40+AU40)/(AF40/100)</f>
        <v>55.763830535984887</v>
      </c>
      <c r="BK40" s="192">
        <f>AQ40/(AF40/100)</f>
        <v>57.262213412429944</v>
      </c>
      <c r="BL40" s="33">
        <f>AR40/AH40</f>
        <v>0.55123463989955468</v>
      </c>
      <c r="BM40" s="41">
        <f>AV40/AF40</f>
        <v>0.24757192070229367</v>
      </c>
      <c r="BN40" s="41">
        <f>AW40/AF40</f>
        <v>0.25709272066973571</v>
      </c>
      <c r="BO40" s="193">
        <f>SUM(BO2:BO36)</f>
        <v>951</v>
      </c>
      <c r="BP40" s="193">
        <f>SUM(BP2:BP36)</f>
        <v>688</v>
      </c>
      <c r="BQ40" s="193">
        <f>SUM(BQ2:BQ36)/20</f>
        <v>66.667000000000002</v>
      </c>
      <c r="BR40" s="41">
        <f>AY40/AF40</f>
        <v>0.29926002532815277</v>
      </c>
      <c r="BS40" s="41">
        <f>AZ40/AF40</f>
        <v>0.30446450587359386</v>
      </c>
      <c r="BT40" s="41">
        <f>BA40/AF40</f>
        <v>0.3089340390743015</v>
      </c>
      <c r="BU40" s="41">
        <f>BB40/AF40</f>
        <v>0.31697536849110763</v>
      </c>
      <c r="BV40" s="41">
        <f>BC40/AF40</f>
        <v>0.31794731839977786</v>
      </c>
      <c r="BW40" s="33">
        <f>BD40/AH40</f>
        <v>0.30605164515738026</v>
      </c>
      <c r="BX40" s="119">
        <f>SUM(BX2:BX36)/22</f>
        <v>4750</v>
      </c>
      <c r="BY40" s="46">
        <f>SUM(BY2:BY36)</f>
        <v>17916</v>
      </c>
      <c r="BZ40" s="46"/>
      <c r="CA40" s="51">
        <f>BY40/(AF40/100)</f>
        <v>4.2890282176688999</v>
      </c>
      <c r="CB40" s="51">
        <f>AU40/(AF40/100)</f>
        <v>2.326934264107039</v>
      </c>
      <c r="CC40" s="120">
        <f t="shared" ref="CC40:CH40" si="31">SUM(CC2:CC36)</f>
        <v>50929900</v>
      </c>
      <c r="CD40" s="120">
        <f t="shared" si="31"/>
        <v>46905600</v>
      </c>
      <c r="CE40" s="121">
        <f t="shared" si="31"/>
        <v>34358582.600000001</v>
      </c>
      <c r="CF40" s="121">
        <f t="shared" si="31"/>
        <v>69575734.24000001</v>
      </c>
      <c r="CG40" s="121">
        <f t="shared" si="31"/>
        <v>12547017.400000002</v>
      </c>
      <c r="CH40" s="122">
        <f t="shared" si="31"/>
        <v>2718704.6599999997</v>
      </c>
      <c r="CI40" s="121">
        <v>16566979.32</v>
      </c>
      <c r="CJ40" s="123">
        <f>SUM(CJ2:CJ36)</f>
        <v>12572</v>
      </c>
      <c r="CK40" s="123">
        <f>SUM(CK2:CK36)</f>
        <v>9422</v>
      </c>
      <c r="CL40" s="54">
        <f>AB40/(S40/100)</f>
        <v>104.24228035552655</v>
      </c>
      <c r="CM40" s="54">
        <f>AB40/(Y40/100)</f>
        <v>100</v>
      </c>
      <c r="CN40" s="48">
        <f>SUM(CN2:CN36)</f>
        <v>98.313955203484824</v>
      </c>
    </row>
    <row r="41" spans="1:92" x14ac:dyDescent="0.25">
      <c r="A41" s="55" t="s">
        <v>323</v>
      </c>
      <c r="AF41" s="194">
        <v>412323</v>
      </c>
      <c r="AS41" s="195">
        <f>(AS40/AF41)*100</f>
        <v>0.86655364847461824</v>
      </c>
      <c r="AT41" s="195">
        <f>(AT40/AF41)*100</f>
        <v>1.5640650654947699</v>
      </c>
      <c r="AU41" s="195">
        <f>(AU40/AF41)*100</f>
        <v>2.3573751646160899</v>
      </c>
      <c r="AV41" s="196"/>
      <c r="AW41" s="196"/>
      <c r="AX41" s="197">
        <f>AX40-AW40</f>
        <v>11043</v>
      </c>
      <c r="AY41" s="197"/>
      <c r="AZ41" s="197"/>
      <c r="BA41" s="197"/>
      <c r="BB41" s="197"/>
      <c r="BC41" s="197"/>
      <c r="BD41" s="197"/>
      <c r="BE41" s="198">
        <f>(AI40+AS40)/(AF41/100)</f>
        <v>49.785726238895244</v>
      </c>
      <c r="BF41" s="198">
        <f>(AJ40+AT40)/(AF41/100)</f>
        <v>51.16474220453383</v>
      </c>
      <c r="BG41" s="198">
        <f>(AM40+AU40)/(AF41/100)</f>
        <v>53.343859061949011</v>
      </c>
      <c r="BH41" s="198">
        <f>(AN40+AU40)/(AF41/100)</f>
        <v>54.397159508443629</v>
      </c>
      <c r="BI41" s="198">
        <f>(AO40+AU40)/(AF41/100)</f>
        <v>55.569783883023753</v>
      </c>
      <c r="BJ41" s="198">
        <f>(AP40+AU40)/(AF41/100)</f>
        <v>56.493331684140834</v>
      </c>
      <c r="BK41" s="198">
        <f>AQ40/(AF41/100)</f>
        <v>58.011316370903401</v>
      </c>
      <c r="BL41" s="199"/>
      <c r="BM41" s="200">
        <f>AV40/AF41</f>
        <v>0.25081065087322318</v>
      </c>
      <c r="BN41" s="200">
        <f>AW40/AF41</f>
        <v>0.26045600172680156</v>
      </c>
      <c r="BO41" s="42"/>
      <c r="BP41" s="201">
        <f>BO40-BP40</f>
        <v>263</v>
      </c>
      <c r="BQ41" s="43"/>
      <c r="BR41" s="200">
        <f>AY40/AF41</f>
        <v>0.30317493809464907</v>
      </c>
      <c r="BS41" s="200">
        <f>AZ40/AF41</f>
        <v>0.30844750353485012</v>
      </c>
      <c r="BT41" s="200">
        <f>BA40/AF41</f>
        <v>0.31297550706606231</v>
      </c>
      <c r="BU41" s="200">
        <f>BB40/AF41</f>
        <v>0.32112203296929837</v>
      </c>
      <c r="BV41" s="200">
        <f>BC40/AF41</f>
        <v>0.3221066979043129</v>
      </c>
      <c r="BW41" s="202"/>
      <c r="CA41" s="203">
        <f>BY40/(AF41/100)</f>
        <v>4.3451371861380528</v>
      </c>
      <c r="CB41" s="203">
        <f>AU40/(AF41/100)</f>
        <v>2.3573751646160899</v>
      </c>
    </row>
    <row r="42" spans="1:92" ht="15" customHeight="1" x14ac:dyDescent="0.25"/>
    <row r="43" spans="1:92" ht="60" x14ac:dyDescent="0.25">
      <c r="A43" s="55" t="s">
        <v>314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111"/>
      <c r="AH43" s="111"/>
      <c r="AI43" s="111"/>
      <c r="AJ43" s="111"/>
      <c r="AK43" s="111"/>
      <c r="AL43" s="111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11"/>
      <c r="BF43" s="111"/>
      <c r="BG43" s="111"/>
      <c r="BH43" s="111"/>
      <c r="BI43" s="111"/>
      <c r="BJ43" s="111"/>
      <c r="BK43" s="111"/>
      <c r="BL43" s="111"/>
      <c r="BM43" s="136"/>
      <c r="BN43" s="136"/>
      <c r="BO43" s="137"/>
      <c r="BP43" s="137"/>
      <c r="BQ43" s="138"/>
      <c r="BR43" s="139"/>
      <c r="BS43" s="139"/>
      <c r="BT43" s="139"/>
      <c r="BU43" s="139"/>
      <c r="BV43" s="139"/>
      <c r="BW43" s="139"/>
      <c r="BX43" s="137"/>
      <c r="BY43" s="137"/>
      <c r="BZ43" s="137"/>
      <c r="CA43" s="138"/>
      <c r="CB43" s="138"/>
      <c r="CC43" s="137"/>
      <c r="CD43" s="137"/>
      <c r="CE43" s="137"/>
      <c r="CF43" s="137"/>
      <c r="CG43" s="137"/>
      <c r="CH43" s="137"/>
      <c r="CI43" s="137"/>
      <c r="CJ43" s="137"/>
      <c r="CK43" s="137"/>
      <c r="CN43" s="187"/>
    </row>
    <row r="45" spans="1:92" x14ac:dyDescent="0.25">
      <c r="A45" s="141"/>
      <c r="AF45" s="142"/>
      <c r="AG45" s="142"/>
      <c r="AH45" s="142"/>
      <c r="AI45" s="137"/>
      <c r="AJ45" s="137"/>
    </row>
    <row r="46" spans="1:92" x14ac:dyDescent="0.25">
      <c r="A46" s="143"/>
      <c r="AF46" s="142"/>
      <c r="AG46" s="142"/>
      <c r="AH46" s="142"/>
      <c r="AI46" s="137"/>
      <c r="AJ46" s="13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46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9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hidden="1" customWidth="1"/>
    <col min="20" max="24" width="15.42578125" style="124" hidden="1" customWidth="1"/>
    <col min="25" max="25" width="14.140625" style="124" hidden="1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2" width="12.5703125" style="126" customWidth="1"/>
    <col min="33" max="33" width="19.85546875" style="127" hidden="1" customWidth="1"/>
    <col min="34" max="34" width="14" style="127" customWidth="1"/>
    <col min="35" max="36" width="13.28515625" style="127" hidden="1" customWidth="1"/>
    <col min="37" max="37" width="15.7109375" style="127" hidden="1" customWidth="1"/>
    <col min="38" max="38" width="2.42578125" style="127" hidden="1" customWidth="1"/>
    <col min="39" max="39" width="11.28515625" style="127" hidden="1" customWidth="1"/>
    <col min="40" max="43" width="12.42578125" style="127" hidden="1" customWidth="1"/>
    <col min="44" max="44" width="12.42578125" style="127" customWidth="1"/>
    <col min="45" max="47" width="12.140625" style="127" hidden="1" customWidth="1"/>
    <col min="48" max="49" width="15.5703125" style="127" hidden="1" customWidth="1"/>
    <col min="50" max="55" width="14.85546875" style="127" hidden="1" customWidth="1"/>
    <col min="56" max="56" width="14.85546875" style="127" customWidth="1"/>
    <col min="57" max="63" width="14.42578125" style="127" hidden="1" customWidth="1"/>
    <col min="64" max="64" width="16.140625" style="127" customWidth="1"/>
    <col min="65" max="66" width="17.85546875" style="128" hidden="1" customWidth="1"/>
    <col min="67" max="67" width="12.5703125" style="127" hidden="1" customWidth="1"/>
    <col min="68" max="68" width="11.5703125" style="127" hidden="1" customWidth="1"/>
    <col min="69" max="69" width="14.28515625" style="133" hidden="1" customWidth="1"/>
    <col min="70" max="70" width="15.140625" style="134" hidden="1" customWidth="1"/>
    <col min="71" max="74" width="15.85546875" style="134" hidden="1" customWidth="1"/>
    <col min="75" max="75" width="15.85546875" style="134" customWidth="1"/>
    <col min="76" max="76" width="11.28515625" style="127" hidden="1" customWidth="1"/>
    <col min="77" max="77" width="10.7109375" style="127" hidden="1" customWidth="1"/>
    <col min="78" max="78" width="12.28515625" style="127" hidden="1" customWidth="1"/>
    <col min="79" max="80" width="12.7109375" style="133" hidden="1" customWidth="1"/>
    <col min="81" max="81" width="14.7109375" style="127" hidden="1" customWidth="1"/>
    <col min="82" max="82" width="14.5703125" style="127" hidden="1" customWidth="1"/>
    <col min="83" max="83" width="15.140625" style="127" hidden="1" customWidth="1"/>
    <col min="84" max="84" width="11.85546875" style="127" hidden="1" customWidth="1"/>
    <col min="85" max="85" width="12.7109375" style="127" hidden="1" customWidth="1"/>
    <col min="86" max="86" width="14.85546875" style="127" hidden="1" customWidth="1"/>
    <col min="87" max="87" width="14.7109375" style="127" hidden="1" customWidth="1"/>
    <col min="88" max="89" width="14" style="127" hidden="1" customWidth="1"/>
    <col min="90" max="90" width="15.5703125" style="126" hidden="1" customWidth="1"/>
    <col min="91" max="91" width="15.7109375" style="124" hidden="1" customWidth="1"/>
    <col min="92" max="92" width="21.5703125" style="127" hidden="1" customWidth="1"/>
    <col min="93" max="16384" width="9.140625" style="55"/>
  </cols>
  <sheetData>
    <row r="1" spans="1:93" s="84" customFormat="1" ht="156.75" customHeight="1" x14ac:dyDescent="0.25">
      <c r="A1" s="1" t="s">
        <v>0</v>
      </c>
      <c r="B1" s="80" t="s">
        <v>1</v>
      </c>
      <c r="C1" s="80" t="s">
        <v>2</v>
      </c>
      <c r="D1" s="80" t="s">
        <v>3</v>
      </c>
      <c r="E1" s="176"/>
      <c r="F1" s="176"/>
      <c r="G1" s="176"/>
      <c r="H1" s="176"/>
      <c r="I1" s="176"/>
      <c r="J1" s="176"/>
      <c r="K1" s="176"/>
      <c r="L1" s="176"/>
      <c r="M1" s="176"/>
      <c r="N1" s="80" t="s">
        <v>4</v>
      </c>
      <c r="O1" s="80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3" t="s">
        <v>20</v>
      </c>
      <c r="AE1" s="4" t="s">
        <v>21</v>
      </c>
      <c r="AF1" s="4" t="s">
        <v>22</v>
      </c>
      <c r="AG1" s="5" t="s">
        <v>23</v>
      </c>
      <c r="AH1" s="5" t="s">
        <v>253</v>
      </c>
      <c r="AI1" s="6" t="s">
        <v>25</v>
      </c>
      <c r="AJ1" s="6" t="s">
        <v>26</v>
      </c>
      <c r="AK1" s="6" t="s">
        <v>27</v>
      </c>
      <c r="AL1" s="6" t="s">
        <v>28</v>
      </c>
      <c r="AM1" s="6" t="s">
        <v>29</v>
      </c>
      <c r="AN1" s="6" t="s">
        <v>30</v>
      </c>
      <c r="AO1" s="6" t="s">
        <v>31</v>
      </c>
      <c r="AP1" s="6" t="s">
        <v>32</v>
      </c>
      <c r="AQ1" s="6" t="s">
        <v>33</v>
      </c>
      <c r="AR1" s="6" t="s">
        <v>34</v>
      </c>
      <c r="AS1" s="8" t="s">
        <v>50</v>
      </c>
      <c r="AT1" s="8" t="s">
        <v>51</v>
      </c>
      <c r="AU1" s="8" t="s">
        <v>52</v>
      </c>
      <c r="AV1" s="4" t="s">
        <v>83</v>
      </c>
      <c r="AW1" s="4" t="s">
        <v>84</v>
      </c>
      <c r="AX1" s="4" t="s">
        <v>85</v>
      </c>
      <c r="AY1" s="4" t="s">
        <v>86</v>
      </c>
      <c r="AZ1" s="4" t="s">
        <v>87</v>
      </c>
      <c r="BA1" s="4" t="s">
        <v>88</v>
      </c>
      <c r="BB1" s="4" t="s">
        <v>89</v>
      </c>
      <c r="BC1" s="4" t="s">
        <v>90</v>
      </c>
      <c r="BD1" s="4" t="s">
        <v>91</v>
      </c>
      <c r="BE1" s="13" t="s">
        <v>134</v>
      </c>
      <c r="BF1" s="13" t="s">
        <v>135</v>
      </c>
      <c r="BG1" s="13" t="s">
        <v>136</v>
      </c>
      <c r="BH1" s="13" t="s">
        <v>137</v>
      </c>
      <c r="BI1" s="13" t="s">
        <v>138</v>
      </c>
      <c r="BJ1" s="13" t="s">
        <v>139</v>
      </c>
      <c r="BK1" s="13" t="s">
        <v>140</v>
      </c>
      <c r="BL1" s="7" t="s">
        <v>141</v>
      </c>
      <c r="BM1" s="14" t="s">
        <v>142</v>
      </c>
      <c r="BN1" s="14" t="s">
        <v>143</v>
      </c>
      <c r="BO1" s="13" t="s">
        <v>144</v>
      </c>
      <c r="BP1" s="13" t="s">
        <v>145</v>
      </c>
      <c r="BQ1" s="15" t="s">
        <v>146</v>
      </c>
      <c r="BR1" s="15" t="s">
        <v>147</v>
      </c>
      <c r="BS1" s="15" t="s">
        <v>148</v>
      </c>
      <c r="BT1" s="15" t="s">
        <v>149</v>
      </c>
      <c r="BU1" s="15" t="s">
        <v>150</v>
      </c>
      <c r="BV1" s="15" t="s">
        <v>151</v>
      </c>
      <c r="BW1" s="16" t="s">
        <v>315</v>
      </c>
      <c r="BX1" s="4" t="s">
        <v>167</v>
      </c>
      <c r="BY1" s="4" t="s">
        <v>168</v>
      </c>
      <c r="BZ1" s="4" t="s">
        <v>198</v>
      </c>
      <c r="CA1" s="18" t="s">
        <v>199</v>
      </c>
      <c r="CB1" s="18" t="s">
        <v>200</v>
      </c>
      <c r="CC1" s="19" t="s">
        <v>201</v>
      </c>
      <c r="CD1" s="19" t="s">
        <v>202</v>
      </c>
      <c r="CE1" s="4" t="s">
        <v>203</v>
      </c>
      <c r="CF1" s="4" t="s">
        <v>204</v>
      </c>
      <c r="CG1" s="4" t="s">
        <v>205</v>
      </c>
      <c r="CH1" s="19" t="s">
        <v>206</v>
      </c>
      <c r="CI1" s="4" t="s">
        <v>207</v>
      </c>
      <c r="CJ1" s="4" t="s">
        <v>208</v>
      </c>
      <c r="CK1" s="4" t="s">
        <v>209</v>
      </c>
      <c r="CL1" s="20" t="s">
        <v>210</v>
      </c>
      <c r="CM1" s="21" t="s">
        <v>211</v>
      </c>
      <c r="CN1" s="4" t="s">
        <v>212</v>
      </c>
    </row>
    <row r="2" spans="1:93" x14ac:dyDescent="0.25">
      <c r="A2" s="23" t="s">
        <v>316</v>
      </c>
      <c r="B2" s="24">
        <v>2</v>
      </c>
      <c r="C2" s="24">
        <v>2</v>
      </c>
      <c r="D2" s="24">
        <f t="shared" ref="D2:D36" si="0">SUM(E2:M2)</f>
        <v>2723</v>
      </c>
      <c r="E2" s="24">
        <v>289</v>
      </c>
      <c r="F2" s="24">
        <v>0</v>
      </c>
      <c r="G2" s="24">
        <v>224</v>
      </c>
      <c r="H2" s="24">
        <v>84</v>
      </c>
      <c r="I2" s="24">
        <v>581</v>
      </c>
      <c r="J2" s="24">
        <v>330</v>
      </c>
      <c r="K2" s="24">
        <v>0</v>
      </c>
      <c r="L2" s="24">
        <v>1155</v>
      </c>
      <c r="M2" s="24">
        <v>60</v>
      </c>
      <c r="N2" s="24">
        <v>2</v>
      </c>
      <c r="O2" s="24">
        <v>2</v>
      </c>
      <c r="P2" s="24">
        <v>3</v>
      </c>
      <c r="Q2" s="24">
        <v>3</v>
      </c>
      <c r="R2" s="24">
        <f t="shared" ref="R2:R36" si="1">Q2-P2</f>
        <v>0</v>
      </c>
      <c r="S2" s="25">
        <v>2823</v>
      </c>
      <c r="T2" s="26">
        <v>132</v>
      </c>
      <c r="U2" s="26">
        <v>148</v>
      </c>
      <c r="V2" s="26">
        <v>165</v>
      </c>
      <c r="W2" s="26">
        <f t="shared" ref="W2:W36" si="2">U2-T2</f>
        <v>16</v>
      </c>
      <c r="X2" s="26">
        <v>291</v>
      </c>
      <c r="Y2" s="25">
        <v>2850</v>
      </c>
      <c r="Z2" s="26">
        <v>841</v>
      </c>
      <c r="AA2" s="26">
        <v>967</v>
      </c>
      <c r="AB2" s="26">
        <v>980</v>
      </c>
      <c r="AC2" s="26">
        <f t="shared" ref="AC2:AC36" si="3">AB2-AA2</f>
        <v>13</v>
      </c>
      <c r="AD2" s="27">
        <f t="shared" ref="AD2:AD36" si="4">AC2/(AA2/100)</f>
        <v>1.344364012409514</v>
      </c>
      <c r="AE2" s="28"/>
      <c r="AF2" s="29">
        <f>[1]Лист1!B7</f>
        <v>2850</v>
      </c>
      <c r="AG2" s="29"/>
      <c r="AH2" s="29">
        <v>2877</v>
      </c>
      <c r="AI2" s="30">
        <v>621</v>
      </c>
      <c r="AJ2" s="30">
        <v>815</v>
      </c>
      <c r="AK2" s="31">
        <f t="shared" ref="AK2:AK36" si="5">AJ2/(S2/100)</f>
        <v>28.869996457669146</v>
      </c>
      <c r="AL2" s="31">
        <f t="shared" ref="AL2:AL36" si="6">AJ2/(Y2/100)</f>
        <v>28.596491228070175</v>
      </c>
      <c r="AM2" s="32">
        <v>1550</v>
      </c>
      <c r="AN2" s="32">
        <v>1566</v>
      </c>
      <c r="AO2" s="32">
        <v>2001</v>
      </c>
      <c r="AP2" s="32">
        <v>2048</v>
      </c>
      <c r="AQ2" s="32">
        <v>2064</v>
      </c>
      <c r="AR2" s="32">
        <v>2064</v>
      </c>
      <c r="AS2" s="188"/>
      <c r="AT2" s="188"/>
      <c r="AU2" s="188"/>
      <c r="AV2" s="48">
        <v>387</v>
      </c>
      <c r="AW2" s="48">
        <v>644</v>
      </c>
      <c r="AX2" s="48">
        <v>477</v>
      </c>
      <c r="AY2" s="48">
        <v>839</v>
      </c>
      <c r="AZ2" s="48">
        <v>844</v>
      </c>
      <c r="BA2" s="48">
        <v>854</v>
      </c>
      <c r="BB2" s="48">
        <v>862</v>
      </c>
      <c r="BC2" s="48">
        <v>862</v>
      </c>
      <c r="BD2" s="48">
        <v>862</v>
      </c>
      <c r="BE2" s="41">
        <f t="shared" ref="BE2:BE36" si="7">(AI2+AS2)/AF2</f>
        <v>0.21789473684210525</v>
      </c>
      <c r="BF2" s="41">
        <f t="shared" ref="BF2:BF36" si="8">(AJ2+AT2)/AF2</f>
        <v>0.28596491228070176</v>
      </c>
      <c r="BG2" s="41">
        <f t="shared" ref="BG2:BG36" si="9">(AM2+AU2)/AF2</f>
        <v>0.54385964912280704</v>
      </c>
      <c r="BH2" s="41">
        <f t="shared" ref="BH2:BH36" si="10">(AN2+AU2)/AF2</f>
        <v>0.54947368421052634</v>
      </c>
      <c r="BI2" s="41">
        <f t="shared" ref="BI2:BI36" si="11">(AO2+AU2)/AF2</f>
        <v>0.70210526315789479</v>
      </c>
      <c r="BJ2" s="41">
        <f>(AP2+AU2)/AF2</f>
        <v>0.71859649122807012</v>
      </c>
      <c r="BK2" s="41">
        <f>AQ2/AF2</f>
        <v>0.72421052631578953</v>
      </c>
      <c r="BL2" s="33">
        <f>AR2/AH2</f>
        <v>0.71741397288842546</v>
      </c>
      <c r="BM2" s="41">
        <f t="shared" ref="BM2:BM36" si="12">AV2/AF2</f>
        <v>0.13578947368421052</v>
      </c>
      <c r="BN2" s="41">
        <f t="shared" ref="BN2:BN36" si="13">AW2/AF2</f>
        <v>0.22596491228070176</v>
      </c>
      <c r="BO2" s="42">
        <v>102</v>
      </c>
      <c r="BP2" s="42">
        <v>57</v>
      </c>
      <c r="BQ2" s="43">
        <v>6.67</v>
      </c>
      <c r="BR2" s="41">
        <f t="shared" ref="BR2:BR36" si="14">AY2/AF2</f>
        <v>0.2943859649122807</v>
      </c>
      <c r="BS2" s="41">
        <f t="shared" ref="BS2:BS37" si="15">AZ2/AF2</f>
        <v>0.29614035087719298</v>
      </c>
      <c r="BT2" s="41">
        <f t="shared" ref="BT2:BT36" si="16">BA2/AF2</f>
        <v>0.29964912280701755</v>
      </c>
      <c r="BU2" s="41">
        <f>BB2/AF2</f>
        <v>0.3024561403508772</v>
      </c>
      <c r="BV2" s="41">
        <f>BC2/AF2</f>
        <v>0.3024561403508772</v>
      </c>
      <c r="BW2" s="33">
        <f>BD2/AH2</f>
        <v>0.29961765728189088</v>
      </c>
      <c r="BX2" s="48">
        <v>5000</v>
      </c>
      <c r="BY2" s="48">
        <v>114</v>
      </c>
      <c r="BZ2" s="48"/>
      <c r="CA2" s="50">
        <f t="shared" ref="CA2:CA8" si="17">BY2/(AF2/100)</f>
        <v>4</v>
      </c>
      <c r="CB2" s="51"/>
      <c r="CC2" s="52"/>
      <c r="CD2" s="52"/>
      <c r="CE2" s="53"/>
      <c r="CF2" s="53">
        <v>776398.5</v>
      </c>
      <c r="CG2" s="53"/>
      <c r="CH2" s="52"/>
      <c r="CI2" s="53"/>
      <c r="CJ2" s="53"/>
      <c r="CK2" s="53"/>
      <c r="CL2" s="54">
        <f t="shared" ref="CL2:CL36" si="18">AB2/(S2/100)</f>
        <v>34.714842366277011</v>
      </c>
      <c r="CM2" s="54">
        <f t="shared" ref="CM2:CM36" si="19">AB2/(Y2/100)</f>
        <v>34.385964912280699</v>
      </c>
      <c r="CN2" s="48">
        <f t="shared" ref="CN2:CN36" si="20">AT2/(AF2/100)</f>
        <v>0</v>
      </c>
    </row>
    <row r="3" spans="1:93" x14ac:dyDescent="0.25">
      <c r="A3" s="23" t="s">
        <v>214</v>
      </c>
      <c r="B3" s="24">
        <v>2</v>
      </c>
      <c r="C3" s="24">
        <v>7</v>
      </c>
      <c r="D3" s="24">
        <f t="shared" si="0"/>
        <v>3310</v>
      </c>
      <c r="E3" s="24">
        <v>463</v>
      </c>
      <c r="F3" s="24">
        <v>0</v>
      </c>
      <c r="G3" s="24">
        <v>473</v>
      </c>
      <c r="H3" s="24">
        <v>121</v>
      </c>
      <c r="I3" s="24">
        <v>385</v>
      </c>
      <c r="J3" s="24">
        <v>1308</v>
      </c>
      <c r="K3" s="24">
        <v>109</v>
      </c>
      <c r="L3" s="24">
        <v>451</v>
      </c>
      <c r="M3" s="24">
        <v>0</v>
      </c>
      <c r="N3" s="24">
        <v>31</v>
      </c>
      <c r="O3" s="24">
        <v>31</v>
      </c>
      <c r="P3" s="24">
        <v>34</v>
      </c>
      <c r="Q3" s="24">
        <v>34</v>
      </c>
      <c r="R3" s="24">
        <f t="shared" si="1"/>
        <v>0</v>
      </c>
      <c r="S3" s="25">
        <v>6562</v>
      </c>
      <c r="T3" s="26">
        <v>1444</v>
      </c>
      <c r="U3" s="26">
        <v>1626</v>
      </c>
      <c r="V3" s="26">
        <v>1640</v>
      </c>
      <c r="W3" s="26">
        <f t="shared" si="2"/>
        <v>182</v>
      </c>
      <c r="X3" s="26">
        <v>2429</v>
      </c>
      <c r="Y3" s="25">
        <v>6764</v>
      </c>
      <c r="Z3" s="26">
        <v>3338</v>
      </c>
      <c r="AA3" s="26">
        <v>5372</v>
      </c>
      <c r="AB3" s="26">
        <v>5417</v>
      </c>
      <c r="AC3" s="26">
        <f t="shared" si="3"/>
        <v>45</v>
      </c>
      <c r="AD3" s="27">
        <f t="shared" si="4"/>
        <v>0.83767684288905442</v>
      </c>
      <c r="AE3" s="28">
        <v>1733</v>
      </c>
      <c r="AF3" s="29">
        <f>[1]Лист1!B8</f>
        <v>6562</v>
      </c>
      <c r="AG3" s="56">
        <v>4922</v>
      </c>
      <c r="AH3" s="56">
        <v>7011</v>
      </c>
      <c r="AI3" s="30">
        <v>4394</v>
      </c>
      <c r="AJ3" s="30">
        <v>4430</v>
      </c>
      <c r="AK3" s="31">
        <f t="shared" si="5"/>
        <v>67.509905516610786</v>
      </c>
      <c r="AL3" s="31">
        <f t="shared" si="6"/>
        <v>65.493790656416323</v>
      </c>
      <c r="AM3" s="32">
        <v>4184</v>
      </c>
      <c r="AN3" s="32">
        <v>4203</v>
      </c>
      <c r="AO3" s="32">
        <v>4223</v>
      </c>
      <c r="AP3" s="32">
        <v>4309</v>
      </c>
      <c r="AQ3" s="32">
        <v>4765</v>
      </c>
      <c r="AR3" s="32">
        <v>4797</v>
      </c>
      <c r="AS3" s="188"/>
      <c r="AT3" s="188"/>
      <c r="AU3" s="188">
        <v>326</v>
      </c>
      <c r="AV3" s="48">
        <v>1767</v>
      </c>
      <c r="AW3" s="48">
        <v>1783</v>
      </c>
      <c r="AX3" s="48">
        <v>1876</v>
      </c>
      <c r="AY3" s="48">
        <v>1891</v>
      </c>
      <c r="AZ3" s="48">
        <v>1925</v>
      </c>
      <c r="BA3" s="48">
        <v>1951</v>
      </c>
      <c r="BB3" s="48">
        <v>1991</v>
      </c>
      <c r="BC3" s="48">
        <v>1994</v>
      </c>
      <c r="BD3" s="48">
        <v>2016</v>
      </c>
      <c r="BE3" s="41">
        <f t="shared" si="7"/>
        <v>0.66961292288936303</v>
      </c>
      <c r="BF3" s="41">
        <f t="shared" si="8"/>
        <v>0.67509905516610791</v>
      </c>
      <c r="BG3" s="41">
        <f t="shared" si="9"/>
        <v>0.68729046022554097</v>
      </c>
      <c r="BH3" s="41">
        <f t="shared" si="10"/>
        <v>0.69018591892715631</v>
      </c>
      <c r="BI3" s="41">
        <f t="shared" si="11"/>
        <v>0.6932337701920146</v>
      </c>
      <c r="BJ3" s="41">
        <f t="shared" ref="BJ3:BJ36" si="21">(AP3+AU3)/AF3</f>
        <v>0.70633953063090527</v>
      </c>
      <c r="BK3" s="41">
        <f t="shared" ref="BK3:BK37" si="22">AQ3/AF3</f>
        <v>0.726150563852484</v>
      </c>
      <c r="BL3" s="33">
        <f t="shared" ref="BL3:BL36" si="23">AR3/AH3</f>
        <v>0.68421052631578949</v>
      </c>
      <c r="BM3" s="41">
        <f t="shared" si="12"/>
        <v>0.26927765925022856</v>
      </c>
      <c r="BN3" s="41">
        <f t="shared" si="13"/>
        <v>0.27171594026211521</v>
      </c>
      <c r="BO3" s="57">
        <v>21</v>
      </c>
      <c r="BP3" s="57">
        <v>20</v>
      </c>
      <c r="BQ3" s="58">
        <v>60</v>
      </c>
      <c r="BR3" s="41">
        <f t="shared" si="14"/>
        <v>0.28817433709234991</v>
      </c>
      <c r="BS3" s="41">
        <f t="shared" si="15"/>
        <v>0.29335568424260894</v>
      </c>
      <c r="BT3" s="41">
        <f t="shared" si="16"/>
        <v>0.29731789088692473</v>
      </c>
      <c r="BU3" s="41">
        <f t="shared" ref="BU3:BU37" si="24">BB3/AF3</f>
        <v>0.30341359341664126</v>
      </c>
      <c r="BV3" s="41">
        <f t="shared" ref="BV3:BV36" si="25">BC3/AF3</f>
        <v>0.30387077110637001</v>
      </c>
      <c r="BW3" s="33">
        <f t="shared" ref="BW3:BW36" si="26">BD3/AH3</f>
        <v>0.28754813863928114</v>
      </c>
      <c r="BX3" s="48">
        <v>2800</v>
      </c>
      <c r="BY3" s="56">
        <v>328</v>
      </c>
      <c r="BZ3" s="56">
        <f>AU3/(BY3/100)</f>
        <v>99.390243902439025</v>
      </c>
      <c r="CA3" s="50">
        <f t="shared" si="17"/>
        <v>4.9984760743675709</v>
      </c>
      <c r="CB3" s="51">
        <f>AU3/(AF3/100)</f>
        <v>4.9679975617189882</v>
      </c>
      <c r="CC3" s="52">
        <f>BX3*BY3</f>
        <v>918400</v>
      </c>
      <c r="CD3" s="52">
        <f>BX3*AU3</f>
        <v>912800</v>
      </c>
      <c r="CE3" s="53">
        <v>774956.16</v>
      </c>
      <c r="CF3" s="53">
        <v>826560.96</v>
      </c>
      <c r="CG3" s="53">
        <f>CD3-CE3</f>
        <v>137843.83999999997</v>
      </c>
      <c r="CH3" s="52">
        <v>91839.039999999994</v>
      </c>
      <c r="CI3" s="53">
        <f>CC3-CE3</f>
        <v>143443.83999999997</v>
      </c>
      <c r="CJ3" s="53">
        <v>345</v>
      </c>
      <c r="CK3" s="53">
        <v>326</v>
      </c>
      <c r="CL3" s="54">
        <f t="shared" si="18"/>
        <v>82.551051508686371</v>
      </c>
      <c r="CM3" s="54">
        <f t="shared" si="19"/>
        <v>80.08574807806032</v>
      </c>
      <c r="CN3" s="48">
        <f t="shared" si="20"/>
        <v>0</v>
      </c>
    </row>
    <row r="4" spans="1:93" x14ac:dyDescent="0.25">
      <c r="A4" s="23" t="s">
        <v>215</v>
      </c>
      <c r="B4" s="24">
        <v>2</v>
      </c>
      <c r="C4" s="24">
        <v>22</v>
      </c>
      <c r="D4" s="24">
        <f t="shared" si="0"/>
        <v>1112</v>
      </c>
      <c r="E4" s="24">
        <v>108</v>
      </c>
      <c r="F4" s="24">
        <v>0</v>
      </c>
      <c r="G4" s="24">
        <v>0</v>
      </c>
      <c r="H4" s="24">
        <v>24</v>
      </c>
      <c r="I4" s="24">
        <v>601</v>
      </c>
      <c r="J4" s="24">
        <v>188</v>
      </c>
      <c r="K4" s="24">
        <v>0</v>
      </c>
      <c r="L4" s="24">
        <v>191</v>
      </c>
      <c r="M4" s="24">
        <v>0</v>
      </c>
      <c r="N4" s="24">
        <v>23</v>
      </c>
      <c r="O4" s="24">
        <v>24</v>
      </c>
      <c r="P4" s="24">
        <v>24</v>
      </c>
      <c r="Q4" s="24">
        <v>24</v>
      </c>
      <c r="R4" s="24">
        <f t="shared" si="1"/>
        <v>0</v>
      </c>
      <c r="S4" s="25">
        <v>4566</v>
      </c>
      <c r="T4" s="26">
        <v>320</v>
      </c>
      <c r="U4" s="26">
        <v>502</v>
      </c>
      <c r="V4" s="26">
        <v>545</v>
      </c>
      <c r="W4" s="26">
        <f t="shared" si="2"/>
        <v>182</v>
      </c>
      <c r="X4" s="26">
        <v>774</v>
      </c>
      <c r="Y4" s="25">
        <v>4715</v>
      </c>
      <c r="Z4" s="26">
        <v>923</v>
      </c>
      <c r="AA4" s="26">
        <v>1049</v>
      </c>
      <c r="AB4" s="26">
        <v>1049</v>
      </c>
      <c r="AC4" s="26">
        <f t="shared" si="3"/>
        <v>0</v>
      </c>
      <c r="AD4" s="27">
        <f t="shared" si="4"/>
        <v>0</v>
      </c>
      <c r="AE4" s="28">
        <v>246</v>
      </c>
      <c r="AF4" s="29">
        <f>[1]Лист1!B9</f>
        <v>4638</v>
      </c>
      <c r="AG4" s="29"/>
      <c r="AH4" s="29">
        <v>4773</v>
      </c>
      <c r="AI4" s="30">
        <v>1402</v>
      </c>
      <c r="AJ4" s="30">
        <v>1497</v>
      </c>
      <c r="AK4" s="31">
        <f t="shared" si="5"/>
        <v>32.78580814717477</v>
      </c>
      <c r="AL4" s="31">
        <f t="shared" si="6"/>
        <v>31.749734888653236</v>
      </c>
      <c r="AM4" s="32">
        <v>1515</v>
      </c>
      <c r="AN4" s="32">
        <v>1645</v>
      </c>
      <c r="AO4" s="32">
        <v>2231</v>
      </c>
      <c r="AP4" s="32">
        <v>2590</v>
      </c>
      <c r="AQ4" s="32">
        <v>3165</v>
      </c>
      <c r="AR4" s="32">
        <v>3255</v>
      </c>
      <c r="AS4" s="188"/>
      <c r="AT4" s="188">
        <v>99</v>
      </c>
      <c r="AU4" s="188">
        <v>464</v>
      </c>
      <c r="AV4" s="48">
        <v>971</v>
      </c>
      <c r="AW4" s="48">
        <v>1021</v>
      </c>
      <c r="AX4" s="48">
        <v>1182</v>
      </c>
      <c r="AY4" s="48">
        <v>1417</v>
      </c>
      <c r="AZ4" s="48">
        <v>1467</v>
      </c>
      <c r="BA4" s="48">
        <v>1509</v>
      </c>
      <c r="BB4" s="48">
        <v>1580</v>
      </c>
      <c r="BC4" s="48">
        <v>1592</v>
      </c>
      <c r="BD4" s="48">
        <v>1589</v>
      </c>
      <c r="BE4" s="41">
        <f t="shared" si="7"/>
        <v>0.30228546787408367</v>
      </c>
      <c r="BF4" s="41">
        <f t="shared" si="8"/>
        <v>0.34411384217335056</v>
      </c>
      <c r="BG4" s="41">
        <f t="shared" si="9"/>
        <v>0.42669253988788269</v>
      </c>
      <c r="BH4" s="41">
        <f t="shared" si="10"/>
        <v>0.45472186287192756</v>
      </c>
      <c r="BI4" s="41">
        <f t="shared" si="11"/>
        <v>0.58106942647692972</v>
      </c>
      <c r="BJ4" s="41">
        <f t="shared" si="21"/>
        <v>0.65847347994825356</v>
      </c>
      <c r="BK4" s="41">
        <f t="shared" si="22"/>
        <v>0.68240620957309184</v>
      </c>
      <c r="BL4" s="33">
        <f t="shared" si="23"/>
        <v>0.68196103079824011</v>
      </c>
      <c r="BM4" s="41">
        <f t="shared" si="12"/>
        <v>0.20935748167313498</v>
      </c>
      <c r="BN4" s="41">
        <f t="shared" si="13"/>
        <v>0.22013799051315222</v>
      </c>
      <c r="BO4" s="42">
        <v>28</v>
      </c>
      <c r="BP4" s="42">
        <v>25</v>
      </c>
      <c r="BQ4" s="43">
        <v>73.33</v>
      </c>
      <c r="BR4" s="41">
        <f t="shared" si="14"/>
        <v>0.30551962052608883</v>
      </c>
      <c r="BS4" s="41">
        <f t="shared" si="15"/>
        <v>0.31630012936610608</v>
      </c>
      <c r="BT4" s="41">
        <f t="shared" si="16"/>
        <v>0.32535575679172057</v>
      </c>
      <c r="BU4" s="41">
        <f t="shared" si="24"/>
        <v>0.34066407934454507</v>
      </c>
      <c r="BV4" s="41">
        <f t="shared" si="25"/>
        <v>0.34325140146614919</v>
      </c>
      <c r="BW4" s="33">
        <f t="shared" si="26"/>
        <v>0.33291430965849572</v>
      </c>
      <c r="BX4" s="48">
        <v>4200</v>
      </c>
      <c r="BY4" s="48">
        <v>464</v>
      </c>
      <c r="BZ4" s="56">
        <f>AU4/(BY4/100)</f>
        <v>100</v>
      </c>
      <c r="CA4" s="50">
        <f t="shared" si="17"/>
        <v>10.004312203536006</v>
      </c>
      <c r="CB4" s="51">
        <f>AU4/(AF4/100)</f>
        <v>10.004312203536006</v>
      </c>
      <c r="CC4" s="52">
        <f>BX4*BY4</f>
        <v>1948800</v>
      </c>
      <c r="CD4" s="52">
        <f>BX4*AU4</f>
        <v>1948800</v>
      </c>
      <c r="CE4" s="53">
        <v>1703913.79</v>
      </c>
      <c r="CF4" s="53">
        <v>1905076.1</v>
      </c>
      <c r="CG4" s="53">
        <f>CD4-CE4</f>
        <v>244886.20999999996</v>
      </c>
      <c r="CH4" s="52">
        <v>43723.9</v>
      </c>
      <c r="CI4" s="53">
        <f>CC4-CE4</f>
        <v>244886.20999999996</v>
      </c>
      <c r="CJ4" s="53">
        <v>487</v>
      </c>
      <c r="CK4" s="53">
        <v>441</v>
      </c>
      <c r="CL4" s="54">
        <f t="shared" si="18"/>
        <v>22.974156811213316</v>
      </c>
      <c r="CM4" s="54">
        <f t="shared" si="19"/>
        <v>22.248144220572641</v>
      </c>
      <c r="CN4" s="48">
        <f t="shared" si="20"/>
        <v>2.1345407503234153</v>
      </c>
    </row>
    <row r="5" spans="1:93" x14ac:dyDescent="0.25">
      <c r="A5" s="23" t="s">
        <v>317</v>
      </c>
      <c r="B5" s="24">
        <v>2</v>
      </c>
      <c r="C5" s="24">
        <v>3</v>
      </c>
      <c r="D5" s="24">
        <f t="shared" si="0"/>
        <v>1962</v>
      </c>
      <c r="E5" s="24">
        <v>134</v>
      </c>
      <c r="F5" s="24">
        <v>0</v>
      </c>
      <c r="G5" s="24">
        <v>28</v>
      </c>
      <c r="H5" s="24">
        <v>253</v>
      </c>
      <c r="I5" s="24">
        <v>1020</v>
      </c>
      <c r="J5" s="24">
        <v>341</v>
      </c>
      <c r="K5" s="24">
        <v>0</v>
      </c>
      <c r="L5" s="24">
        <v>186</v>
      </c>
      <c r="M5" s="24">
        <v>0</v>
      </c>
      <c r="N5" s="24">
        <v>3</v>
      </c>
      <c r="O5" s="24">
        <v>3</v>
      </c>
      <c r="P5" s="24">
        <v>3</v>
      </c>
      <c r="Q5" s="24">
        <v>4</v>
      </c>
      <c r="R5" s="24">
        <f t="shared" si="1"/>
        <v>1</v>
      </c>
      <c r="S5" s="25">
        <v>3230</v>
      </c>
      <c r="T5" s="26">
        <v>463</v>
      </c>
      <c r="U5" s="26">
        <v>497</v>
      </c>
      <c r="V5" s="26">
        <v>518</v>
      </c>
      <c r="W5" s="26">
        <f t="shared" si="2"/>
        <v>34</v>
      </c>
      <c r="X5" s="26">
        <v>552</v>
      </c>
      <c r="Y5" s="25">
        <v>3372</v>
      </c>
      <c r="Z5" s="26">
        <v>676</v>
      </c>
      <c r="AA5" s="26">
        <v>840</v>
      </c>
      <c r="AB5" s="26">
        <v>913</v>
      </c>
      <c r="AC5" s="26">
        <f t="shared" si="3"/>
        <v>73</v>
      </c>
      <c r="AD5" s="27">
        <f t="shared" si="4"/>
        <v>8.6904761904761898</v>
      </c>
      <c r="AE5" s="28">
        <v>17</v>
      </c>
      <c r="AF5" s="29">
        <f>[1]Лист1!B10</f>
        <v>3199</v>
      </c>
      <c r="AG5" s="29"/>
      <c r="AH5" s="29">
        <v>3451</v>
      </c>
      <c r="AI5" s="30">
        <v>2126</v>
      </c>
      <c r="AJ5" s="30">
        <v>2141</v>
      </c>
      <c r="AK5" s="31">
        <f t="shared" si="5"/>
        <v>66.284829721362229</v>
      </c>
      <c r="AL5" s="31">
        <f t="shared" si="6"/>
        <v>63.493475682087784</v>
      </c>
      <c r="AM5" s="32">
        <v>2227</v>
      </c>
      <c r="AN5" s="32">
        <v>2227</v>
      </c>
      <c r="AO5" s="32">
        <v>2230</v>
      </c>
      <c r="AP5" s="32">
        <v>2313</v>
      </c>
      <c r="AQ5" s="32">
        <v>2320</v>
      </c>
      <c r="AR5" s="32">
        <v>2361</v>
      </c>
      <c r="AS5" s="188"/>
      <c r="AT5" s="188"/>
      <c r="AU5" s="188"/>
      <c r="AV5" s="48">
        <v>712</v>
      </c>
      <c r="AW5" s="48">
        <v>933</v>
      </c>
      <c r="AX5" s="48">
        <v>790</v>
      </c>
      <c r="AY5" s="48">
        <v>1015</v>
      </c>
      <c r="AZ5" s="48">
        <v>1018</v>
      </c>
      <c r="BA5" s="48">
        <v>1028</v>
      </c>
      <c r="BB5" s="48">
        <v>1049</v>
      </c>
      <c r="BC5" s="48">
        <v>1068</v>
      </c>
      <c r="BD5" s="48">
        <v>1091</v>
      </c>
      <c r="BE5" s="41">
        <f t="shared" si="7"/>
        <v>0.66458268208815252</v>
      </c>
      <c r="BF5" s="41">
        <f t="shared" si="8"/>
        <v>0.66927164738980927</v>
      </c>
      <c r="BG5" s="41">
        <f t="shared" si="9"/>
        <v>0.69615504845264142</v>
      </c>
      <c r="BH5" s="41">
        <f t="shared" si="10"/>
        <v>0.69615504845264142</v>
      </c>
      <c r="BI5" s="41">
        <f t="shared" si="11"/>
        <v>0.69709284151297279</v>
      </c>
      <c r="BJ5" s="41">
        <f t="shared" si="21"/>
        <v>0.72303844951547358</v>
      </c>
      <c r="BK5" s="41">
        <f t="shared" si="22"/>
        <v>0.72522663332291337</v>
      </c>
      <c r="BL5" s="33">
        <f t="shared" si="23"/>
        <v>0.6841495218777166</v>
      </c>
      <c r="BM5" s="41">
        <f t="shared" si="12"/>
        <v>0.22256955298530792</v>
      </c>
      <c r="BN5" s="41">
        <f t="shared" si="13"/>
        <v>0.29165364176305097</v>
      </c>
      <c r="BO5" s="42">
        <v>12</v>
      </c>
      <c r="BP5" s="42">
        <v>12</v>
      </c>
      <c r="BQ5" s="43">
        <v>60</v>
      </c>
      <c r="BR5" s="41">
        <f t="shared" si="14"/>
        <v>0.3172866520787746</v>
      </c>
      <c r="BS5" s="41">
        <f t="shared" si="15"/>
        <v>0.31822444513910597</v>
      </c>
      <c r="BT5" s="41">
        <f t="shared" si="16"/>
        <v>0.32135042200687713</v>
      </c>
      <c r="BU5" s="41">
        <f t="shared" si="24"/>
        <v>0.32791497342919662</v>
      </c>
      <c r="BV5" s="41">
        <f t="shared" si="25"/>
        <v>0.33385432947796184</v>
      </c>
      <c r="BW5" s="33">
        <f t="shared" si="26"/>
        <v>0.31614024920312955</v>
      </c>
      <c r="BX5" s="48">
        <v>5500</v>
      </c>
      <c r="BY5" s="48">
        <v>175</v>
      </c>
      <c r="BZ5" s="56"/>
      <c r="CA5" s="50">
        <f t="shared" si="17"/>
        <v>5.4704595185995624</v>
      </c>
      <c r="CB5" s="51"/>
      <c r="CC5" s="52"/>
      <c r="CD5" s="52"/>
      <c r="CE5" s="53"/>
      <c r="CF5" s="53">
        <v>876224</v>
      </c>
      <c r="CG5" s="53"/>
      <c r="CH5" s="52"/>
      <c r="CI5" s="53"/>
      <c r="CJ5" s="53"/>
      <c r="CK5" s="53"/>
      <c r="CL5" s="54">
        <f t="shared" si="18"/>
        <v>28.266253869969042</v>
      </c>
      <c r="CM5" s="54">
        <f t="shared" si="19"/>
        <v>27.075919335705812</v>
      </c>
      <c r="CN5" s="48">
        <f t="shared" si="20"/>
        <v>0</v>
      </c>
    </row>
    <row r="6" spans="1:93" x14ac:dyDescent="0.25">
      <c r="A6" s="23" t="s">
        <v>217</v>
      </c>
      <c r="B6" s="24">
        <v>3</v>
      </c>
      <c r="C6" s="24">
        <v>29</v>
      </c>
      <c r="D6" s="24">
        <f t="shared" si="0"/>
        <v>5430</v>
      </c>
      <c r="E6" s="24">
        <v>932</v>
      </c>
      <c r="F6" s="24">
        <v>0</v>
      </c>
      <c r="G6" s="24">
        <v>795</v>
      </c>
      <c r="H6" s="24">
        <v>304</v>
      </c>
      <c r="I6" s="24">
        <v>1453</v>
      </c>
      <c r="J6" s="24">
        <v>1572</v>
      </c>
      <c r="K6" s="24">
        <v>0</v>
      </c>
      <c r="L6" s="24">
        <v>254</v>
      </c>
      <c r="M6" s="24">
        <v>120</v>
      </c>
      <c r="N6" s="24">
        <v>33</v>
      </c>
      <c r="O6" s="24">
        <v>34</v>
      </c>
      <c r="P6" s="24">
        <v>36</v>
      </c>
      <c r="Q6" s="24">
        <v>35</v>
      </c>
      <c r="R6" s="24">
        <f t="shared" si="1"/>
        <v>-1</v>
      </c>
      <c r="S6" s="25">
        <v>15198</v>
      </c>
      <c r="T6" s="24">
        <v>470</v>
      </c>
      <c r="U6" s="24">
        <v>1483</v>
      </c>
      <c r="V6" s="24">
        <v>1858</v>
      </c>
      <c r="W6" s="26">
        <f t="shared" si="2"/>
        <v>1013</v>
      </c>
      <c r="X6" s="26">
        <v>2125</v>
      </c>
      <c r="Y6" s="25">
        <v>15997</v>
      </c>
      <c r="Z6" s="26">
        <v>3165</v>
      </c>
      <c r="AA6" s="26">
        <v>4000</v>
      </c>
      <c r="AB6" s="26">
        <v>4085</v>
      </c>
      <c r="AC6" s="26">
        <f t="shared" si="3"/>
        <v>85</v>
      </c>
      <c r="AD6" s="27">
        <f t="shared" si="4"/>
        <v>2.125</v>
      </c>
      <c r="AE6" s="28">
        <v>318</v>
      </c>
      <c r="AF6" s="29">
        <f>[1]Лист1!B2</f>
        <v>15997</v>
      </c>
      <c r="AG6" s="56">
        <v>11998</v>
      </c>
      <c r="AH6" s="56">
        <v>16493</v>
      </c>
      <c r="AI6" s="30">
        <v>9103</v>
      </c>
      <c r="AJ6" s="30">
        <v>8629</v>
      </c>
      <c r="AK6" s="31">
        <f t="shared" si="5"/>
        <v>56.777207527306231</v>
      </c>
      <c r="AL6" s="31">
        <f t="shared" si="6"/>
        <v>53.941364005751076</v>
      </c>
      <c r="AM6" s="32">
        <v>8932</v>
      </c>
      <c r="AN6" s="32">
        <v>8981</v>
      </c>
      <c r="AO6" s="32">
        <v>9012</v>
      </c>
      <c r="AP6" s="32">
        <v>9039</v>
      </c>
      <c r="AQ6" s="32">
        <v>12187</v>
      </c>
      <c r="AR6" s="32">
        <v>12226</v>
      </c>
      <c r="AS6" s="188">
        <v>1990</v>
      </c>
      <c r="AT6" s="188">
        <v>3104</v>
      </c>
      <c r="AU6" s="188">
        <v>3139</v>
      </c>
      <c r="AV6" s="48">
        <v>6328</v>
      </c>
      <c r="AW6" s="48">
        <v>6635</v>
      </c>
      <c r="AX6" s="48">
        <v>7098</v>
      </c>
      <c r="AY6" s="48">
        <v>7206</v>
      </c>
      <c r="AZ6" s="48">
        <v>7198</v>
      </c>
      <c r="BA6" s="48">
        <v>7212</v>
      </c>
      <c r="BB6" s="48">
        <v>7350</v>
      </c>
      <c r="BC6" s="48">
        <v>7350</v>
      </c>
      <c r="BD6" s="48">
        <v>7359</v>
      </c>
      <c r="BE6" s="41">
        <f t="shared" si="7"/>
        <v>0.69344252047258859</v>
      </c>
      <c r="BF6" s="41">
        <f t="shared" si="8"/>
        <v>0.73345002187910235</v>
      </c>
      <c r="BG6" s="41">
        <f t="shared" si="9"/>
        <v>0.75457898355941744</v>
      </c>
      <c r="BH6" s="41">
        <f t="shared" si="10"/>
        <v>0.75764205788585359</v>
      </c>
      <c r="BI6" s="41">
        <f t="shared" si="11"/>
        <v>0.75957992123523166</v>
      </c>
      <c r="BJ6" s="41">
        <f t="shared" si="21"/>
        <v>0.7612677377008189</v>
      </c>
      <c r="BK6" s="41">
        <f t="shared" si="22"/>
        <v>0.76183034318934806</v>
      </c>
      <c r="BL6" s="33">
        <f t="shared" si="23"/>
        <v>0.74128418116776817</v>
      </c>
      <c r="BM6" s="41">
        <f t="shared" si="12"/>
        <v>0.39557417015690444</v>
      </c>
      <c r="BN6" s="41">
        <f t="shared" si="13"/>
        <v>0.41476526848784145</v>
      </c>
      <c r="BO6" s="42">
        <v>58</v>
      </c>
      <c r="BP6" s="42">
        <v>58</v>
      </c>
      <c r="BQ6" s="43">
        <v>86.67</v>
      </c>
      <c r="BR6" s="41">
        <f t="shared" si="14"/>
        <v>0.45045946114896546</v>
      </c>
      <c r="BS6" s="41">
        <f t="shared" si="15"/>
        <v>0.44995936738138403</v>
      </c>
      <c r="BT6" s="41">
        <f t="shared" si="16"/>
        <v>0.45083453147465152</v>
      </c>
      <c r="BU6" s="41">
        <f t="shared" si="24"/>
        <v>0.459461148965431</v>
      </c>
      <c r="BV6" s="41">
        <f t="shared" si="25"/>
        <v>0.459461148965431</v>
      </c>
      <c r="BW6" s="33">
        <f t="shared" si="26"/>
        <v>0.44618929242709027</v>
      </c>
      <c r="BX6" s="48">
        <v>4700</v>
      </c>
      <c r="BY6" s="48">
        <v>3139</v>
      </c>
      <c r="BZ6" s="56">
        <f>AU6/(BY6/100)</f>
        <v>100</v>
      </c>
      <c r="CA6" s="50">
        <f t="shared" si="17"/>
        <v>19.622429205476028</v>
      </c>
      <c r="CB6" s="51">
        <f>AU6/(AF6/100)</f>
        <v>19.622429205476028</v>
      </c>
      <c r="CC6" s="52">
        <f>BX6*BY6</f>
        <v>14753300</v>
      </c>
      <c r="CD6" s="52">
        <f>BX6*AU6</f>
        <v>14753300</v>
      </c>
      <c r="CE6" s="53">
        <v>11211612.34</v>
      </c>
      <c r="CF6" s="53">
        <v>13809339.060000001</v>
      </c>
      <c r="CG6" s="53">
        <f>CD6-CE6</f>
        <v>3541687.66</v>
      </c>
      <c r="CH6" s="52">
        <v>943960.94</v>
      </c>
      <c r="CI6" s="53">
        <f>CC6-CE6</f>
        <v>3541687.66</v>
      </c>
      <c r="CJ6" s="53">
        <v>3644</v>
      </c>
      <c r="CK6" s="53">
        <v>3127</v>
      </c>
      <c r="CL6" s="54">
        <f t="shared" si="18"/>
        <v>26.878536649559155</v>
      </c>
      <c r="CM6" s="54">
        <f t="shared" si="19"/>
        <v>25.536038007126336</v>
      </c>
      <c r="CN6" s="48">
        <f t="shared" si="20"/>
        <v>19.403638182159156</v>
      </c>
    </row>
    <row r="7" spans="1:93" x14ac:dyDescent="0.25">
      <c r="A7" s="23" t="s">
        <v>218</v>
      </c>
      <c r="B7" s="24">
        <v>2</v>
      </c>
      <c r="C7" s="24">
        <v>15</v>
      </c>
      <c r="D7" s="24">
        <f t="shared" si="0"/>
        <v>2439</v>
      </c>
      <c r="E7" s="24">
        <v>87</v>
      </c>
      <c r="F7" s="24">
        <v>0</v>
      </c>
      <c r="G7" s="24">
        <v>135</v>
      </c>
      <c r="H7" s="24">
        <v>211</v>
      </c>
      <c r="I7" s="24">
        <v>976</v>
      </c>
      <c r="J7" s="24">
        <v>470</v>
      </c>
      <c r="K7" s="24">
        <v>0</v>
      </c>
      <c r="L7" s="24">
        <v>560</v>
      </c>
      <c r="M7" s="24">
        <v>0</v>
      </c>
      <c r="N7" s="24">
        <v>17</v>
      </c>
      <c r="O7" s="24">
        <v>18</v>
      </c>
      <c r="P7" s="24">
        <v>17</v>
      </c>
      <c r="Q7" s="24">
        <v>17</v>
      </c>
      <c r="R7" s="24">
        <f t="shared" si="1"/>
        <v>0</v>
      </c>
      <c r="S7" s="25">
        <v>8601</v>
      </c>
      <c r="T7" s="24">
        <v>4451</v>
      </c>
      <c r="U7" s="24">
        <v>4660</v>
      </c>
      <c r="V7" s="24">
        <v>4713</v>
      </c>
      <c r="W7" s="26">
        <f t="shared" si="2"/>
        <v>209</v>
      </c>
      <c r="X7" s="26">
        <v>5143</v>
      </c>
      <c r="Y7" s="25">
        <v>8946</v>
      </c>
      <c r="Z7" s="26">
        <v>6208</v>
      </c>
      <c r="AA7" s="26">
        <v>7624</v>
      </c>
      <c r="AB7" s="26">
        <v>7942</v>
      </c>
      <c r="AC7" s="26">
        <f t="shared" si="3"/>
        <v>318</v>
      </c>
      <c r="AD7" s="27">
        <f t="shared" si="4"/>
        <v>4.1710388247639036</v>
      </c>
      <c r="AE7" s="28">
        <v>4318</v>
      </c>
      <c r="AF7" s="29">
        <f>[1]Лист1!B3</f>
        <v>8946</v>
      </c>
      <c r="AG7" s="56">
        <v>6710</v>
      </c>
      <c r="AH7" s="56">
        <v>9248</v>
      </c>
      <c r="AI7" s="30">
        <v>7043</v>
      </c>
      <c r="AJ7" s="30">
        <v>7057</v>
      </c>
      <c r="AK7" s="31">
        <f t="shared" si="5"/>
        <v>82.048599000116255</v>
      </c>
      <c r="AL7" s="31">
        <f t="shared" si="6"/>
        <v>78.884417616811987</v>
      </c>
      <c r="AM7" s="32">
        <v>7085</v>
      </c>
      <c r="AN7" s="32">
        <v>7116</v>
      </c>
      <c r="AO7" s="32">
        <v>7141</v>
      </c>
      <c r="AP7" s="32">
        <v>7149</v>
      </c>
      <c r="AQ7" s="32">
        <v>7249</v>
      </c>
      <c r="AR7" s="32">
        <v>7246</v>
      </c>
      <c r="AS7" s="188"/>
      <c r="AT7" s="188">
        <v>1</v>
      </c>
      <c r="AU7" s="188">
        <v>100</v>
      </c>
      <c r="AV7" s="48">
        <v>2848</v>
      </c>
      <c r="AW7" s="48">
        <v>2927</v>
      </c>
      <c r="AX7" s="48">
        <v>3041</v>
      </c>
      <c r="AY7" s="48">
        <v>3440</v>
      </c>
      <c r="AZ7" s="48">
        <v>3542</v>
      </c>
      <c r="BA7" s="48">
        <v>3614</v>
      </c>
      <c r="BB7" s="48">
        <v>3717</v>
      </c>
      <c r="BC7" s="48">
        <v>3727</v>
      </c>
      <c r="BD7" s="48">
        <v>3787</v>
      </c>
      <c r="BE7" s="41">
        <f t="shared" si="7"/>
        <v>0.78727923094120278</v>
      </c>
      <c r="BF7" s="41">
        <f t="shared" si="8"/>
        <v>0.78895595797004248</v>
      </c>
      <c r="BG7" s="41">
        <f t="shared" si="9"/>
        <v>0.8031522468142186</v>
      </c>
      <c r="BH7" s="41">
        <f t="shared" si="10"/>
        <v>0.80661748267382072</v>
      </c>
      <c r="BI7" s="41">
        <f t="shared" si="11"/>
        <v>0.80941202772188692</v>
      </c>
      <c r="BJ7" s="41">
        <f t="shared" si="21"/>
        <v>0.81030628213726807</v>
      </c>
      <c r="BK7" s="41">
        <f t="shared" si="22"/>
        <v>0.81030628213726807</v>
      </c>
      <c r="BL7" s="33">
        <f t="shared" si="23"/>
        <v>0.78352076124567471</v>
      </c>
      <c r="BM7" s="41">
        <f t="shared" si="12"/>
        <v>0.31835457187569866</v>
      </c>
      <c r="BN7" s="41">
        <f t="shared" si="13"/>
        <v>0.32718533422758778</v>
      </c>
      <c r="BO7" s="57">
        <v>99</v>
      </c>
      <c r="BP7" s="57">
        <v>99</v>
      </c>
      <c r="BQ7" s="58"/>
      <c r="BR7" s="41">
        <f t="shared" si="14"/>
        <v>0.38452939861390567</v>
      </c>
      <c r="BS7" s="41">
        <f t="shared" si="15"/>
        <v>0.39593114241001565</v>
      </c>
      <c r="BT7" s="41">
        <f t="shared" si="16"/>
        <v>0.40397943214844623</v>
      </c>
      <c r="BU7" s="41">
        <f t="shared" si="24"/>
        <v>0.41549295774647887</v>
      </c>
      <c r="BV7" s="41">
        <f t="shared" si="25"/>
        <v>0.41661077576570532</v>
      </c>
      <c r="BW7" s="33">
        <f t="shared" si="26"/>
        <v>0.40949394463667821</v>
      </c>
      <c r="BX7" s="48">
        <v>3300</v>
      </c>
      <c r="BY7" s="56">
        <v>100</v>
      </c>
      <c r="BZ7" s="56">
        <f>AU7/(BY7/100)</f>
        <v>100</v>
      </c>
      <c r="CA7" s="50">
        <f t="shared" si="17"/>
        <v>1.1178180192264699</v>
      </c>
      <c r="CB7" s="51">
        <f>AU7/(AF7/100)</f>
        <v>1.1178180192264699</v>
      </c>
      <c r="CC7" s="52">
        <f>BX7*BY7</f>
        <v>330000</v>
      </c>
      <c r="CD7" s="52">
        <f>BX7*AU7</f>
        <v>330000</v>
      </c>
      <c r="CE7" s="53">
        <v>147461.04999999999</v>
      </c>
      <c r="CF7" s="53"/>
      <c r="CG7" s="53">
        <f>CD7-CE7</f>
        <v>182538.95</v>
      </c>
      <c r="CH7" s="52">
        <v>14566.05</v>
      </c>
      <c r="CI7" s="53">
        <f>CC7-CE7</f>
        <v>182538.95</v>
      </c>
      <c r="CJ7" s="53">
        <v>167</v>
      </c>
      <c r="CK7" s="53">
        <v>100</v>
      </c>
      <c r="CL7" s="54">
        <f t="shared" si="18"/>
        <v>92.338100220904536</v>
      </c>
      <c r="CM7" s="54">
        <f t="shared" si="19"/>
        <v>88.777107086966254</v>
      </c>
      <c r="CN7" s="48">
        <f t="shared" si="20"/>
        <v>1.11781801922647E-2</v>
      </c>
      <c r="CO7" s="61"/>
    </row>
    <row r="8" spans="1:93" x14ac:dyDescent="0.25">
      <c r="A8" s="23" t="s">
        <v>318</v>
      </c>
      <c r="B8" s="24" t="s">
        <v>220</v>
      </c>
      <c r="C8" s="24">
        <v>103</v>
      </c>
      <c r="D8" s="24">
        <f t="shared" si="0"/>
        <v>101255</v>
      </c>
      <c r="E8" s="24">
        <v>3744</v>
      </c>
      <c r="F8" s="24">
        <v>225</v>
      </c>
      <c r="G8" s="24">
        <v>1658</v>
      </c>
      <c r="H8" s="24">
        <v>3964</v>
      </c>
      <c r="I8" s="24">
        <v>29160</v>
      </c>
      <c r="J8" s="24">
        <v>40527</v>
      </c>
      <c r="K8" s="24">
        <v>1268</v>
      </c>
      <c r="L8" s="24">
        <v>20434</v>
      </c>
      <c r="M8" s="24">
        <v>275</v>
      </c>
      <c r="N8" s="24">
        <v>104</v>
      </c>
      <c r="O8" s="24">
        <v>158</v>
      </c>
      <c r="P8" s="24">
        <v>172</v>
      </c>
      <c r="Q8" s="24">
        <v>180</v>
      </c>
      <c r="R8" s="24">
        <f t="shared" si="1"/>
        <v>8</v>
      </c>
      <c r="S8" s="25">
        <v>210746</v>
      </c>
      <c r="T8" s="24">
        <v>47222</v>
      </c>
      <c r="U8" s="24">
        <v>47703</v>
      </c>
      <c r="V8" s="24">
        <v>48127</v>
      </c>
      <c r="W8" s="26">
        <f t="shared" si="2"/>
        <v>481</v>
      </c>
      <c r="X8" s="26">
        <v>48660</v>
      </c>
      <c r="Y8" s="25">
        <v>221038</v>
      </c>
      <c r="Z8" s="26">
        <v>50282</v>
      </c>
      <c r="AA8" s="26">
        <v>51735</v>
      </c>
      <c r="AB8" s="26">
        <v>52344</v>
      </c>
      <c r="AC8" s="26">
        <f t="shared" si="3"/>
        <v>609</v>
      </c>
      <c r="AD8" s="27">
        <f t="shared" si="4"/>
        <v>1.1771527979124383</v>
      </c>
      <c r="AE8" s="28"/>
      <c r="AF8" s="29">
        <f>[1]Лист1!B4</f>
        <v>221038</v>
      </c>
      <c r="AG8" s="62">
        <v>165779</v>
      </c>
      <c r="AH8" s="62">
        <v>230891</v>
      </c>
      <c r="AI8" s="30">
        <v>90936</v>
      </c>
      <c r="AJ8" s="30">
        <v>91584</v>
      </c>
      <c r="AK8" s="31">
        <f t="shared" si="5"/>
        <v>43.457052565647743</v>
      </c>
      <c r="AL8" s="31">
        <f t="shared" si="6"/>
        <v>41.43359965254843</v>
      </c>
      <c r="AM8" s="32">
        <v>93718</v>
      </c>
      <c r="AN8" s="32">
        <v>94016</v>
      </c>
      <c r="AO8" s="32">
        <v>95031</v>
      </c>
      <c r="AP8" s="32">
        <v>95840</v>
      </c>
      <c r="AQ8" s="32">
        <v>100580</v>
      </c>
      <c r="AR8" s="32">
        <v>100969</v>
      </c>
      <c r="AS8" s="188"/>
      <c r="AT8" s="188"/>
      <c r="AU8" s="188"/>
      <c r="AV8" s="48">
        <v>49826</v>
      </c>
      <c r="AW8" s="48">
        <v>50510</v>
      </c>
      <c r="AX8" s="48">
        <v>57738</v>
      </c>
      <c r="AY8" s="48">
        <v>58608</v>
      </c>
      <c r="AZ8" s="48">
        <v>58961</v>
      </c>
      <c r="BA8" s="48">
        <v>59412</v>
      </c>
      <c r="BB8" s="48">
        <v>60942</v>
      </c>
      <c r="BC8" s="48">
        <v>61046</v>
      </c>
      <c r="BD8" s="48">
        <v>61374</v>
      </c>
      <c r="BE8" s="41">
        <f t="shared" si="7"/>
        <v>0.41140437390855872</v>
      </c>
      <c r="BF8" s="41">
        <f t="shared" si="8"/>
        <v>0.41433599652548431</v>
      </c>
      <c r="BG8" s="41">
        <f t="shared" si="9"/>
        <v>0.42399044508184114</v>
      </c>
      <c r="BH8" s="41">
        <f t="shared" si="10"/>
        <v>0.42533862955690876</v>
      </c>
      <c r="BI8" s="41">
        <f t="shared" si="11"/>
        <v>0.42993060016829687</v>
      </c>
      <c r="BJ8" s="41">
        <f t="shared" si="21"/>
        <v>0.43359060433047714</v>
      </c>
      <c r="BK8" s="41">
        <f t="shared" si="22"/>
        <v>0.45503488088021066</v>
      </c>
      <c r="BL8" s="33">
        <f t="shared" si="23"/>
        <v>0.43730158386424761</v>
      </c>
      <c r="BM8" s="41">
        <f t="shared" si="12"/>
        <v>0.22541825387489933</v>
      </c>
      <c r="BN8" s="41">
        <f t="shared" si="13"/>
        <v>0.22851274441498748</v>
      </c>
      <c r="BO8" s="64">
        <v>154</v>
      </c>
      <c r="BP8" s="64">
        <v>15</v>
      </c>
      <c r="BQ8" s="65">
        <v>6.67</v>
      </c>
      <c r="BR8" s="41">
        <f t="shared" si="14"/>
        <v>0.26514897890860395</v>
      </c>
      <c r="BS8" s="41">
        <f t="shared" si="15"/>
        <v>0.26674598937739213</v>
      </c>
      <c r="BT8" s="41">
        <f t="shared" si="16"/>
        <v>0.26878636252590055</v>
      </c>
      <c r="BU8" s="41">
        <f t="shared" si="24"/>
        <v>0.27570824926030818</v>
      </c>
      <c r="BV8" s="41">
        <f t="shared" si="25"/>
        <v>0.27617875659388885</v>
      </c>
      <c r="BW8" s="33">
        <f t="shared" si="26"/>
        <v>0.26581373895041382</v>
      </c>
      <c r="BX8" s="48">
        <v>3400</v>
      </c>
      <c r="BY8" s="62">
        <v>4835</v>
      </c>
      <c r="BZ8" s="56"/>
      <c r="CA8" s="50">
        <f t="shared" si="17"/>
        <v>2.1874066902523546</v>
      </c>
      <c r="CB8" s="51"/>
      <c r="CC8" s="52"/>
      <c r="CD8" s="52"/>
      <c r="CE8" s="53"/>
      <c r="CF8" s="53">
        <v>15163647.9</v>
      </c>
      <c r="CG8" s="53"/>
      <c r="CH8" s="52"/>
      <c r="CI8" s="53"/>
      <c r="CJ8" s="53"/>
      <c r="CK8" s="53"/>
      <c r="CL8" s="54">
        <f t="shared" si="18"/>
        <v>24.837482087441753</v>
      </c>
      <c r="CM8" s="54">
        <f t="shared" si="19"/>
        <v>23.680996027832318</v>
      </c>
      <c r="CN8" s="48">
        <f t="shared" si="20"/>
        <v>0</v>
      </c>
    </row>
    <row r="9" spans="1:93" x14ac:dyDescent="0.25">
      <c r="A9" s="23" t="s">
        <v>221</v>
      </c>
      <c r="B9" s="24">
        <v>3</v>
      </c>
      <c r="C9" s="24">
        <v>6</v>
      </c>
      <c r="D9" s="24">
        <f t="shared" si="0"/>
        <v>2827</v>
      </c>
      <c r="E9" s="24">
        <v>165</v>
      </c>
      <c r="F9" s="24">
        <v>0</v>
      </c>
      <c r="G9" s="24">
        <v>0</v>
      </c>
      <c r="H9" s="24">
        <v>0</v>
      </c>
      <c r="I9" s="24">
        <v>184</v>
      </c>
      <c r="J9" s="24">
        <v>1619</v>
      </c>
      <c r="K9" s="24">
        <v>0</v>
      </c>
      <c r="L9" s="24">
        <v>852</v>
      </c>
      <c r="M9" s="24">
        <v>7</v>
      </c>
      <c r="N9" s="24">
        <v>7</v>
      </c>
      <c r="O9" s="24">
        <v>8</v>
      </c>
      <c r="P9" s="24">
        <v>7</v>
      </c>
      <c r="Q9" s="24">
        <v>7</v>
      </c>
      <c r="R9" s="24">
        <f t="shared" si="1"/>
        <v>0</v>
      </c>
      <c r="S9" s="25">
        <v>4394</v>
      </c>
      <c r="T9" s="24">
        <v>370</v>
      </c>
      <c r="U9" s="24">
        <v>380</v>
      </c>
      <c r="V9" s="24">
        <v>384</v>
      </c>
      <c r="W9" s="26">
        <f t="shared" si="2"/>
        <v>10</v>
      </c>
      <c r="X9" s="26">
        <v>398</v>
      </c>
      <c r="Y9" s="25">
        <v>4609</v>
      </c>
      <c r="Z9" s="26">
        <v>816</v>
      </c>
      <c r="AA9" s="26">
        <v>914</v>
      </c>
      <c r="AB9" s="26">
        <v>939</v>
      </c>
      <c r="AC9" s="26">
        <f t="shared" si="3"/>
        <v>25</v>
      </c>
      <c r="AD9" s="27">
        <f t="shared" si="4"/>
        <v>2.7352297592997812</v>
      </c>
      <c r="AE9" s="28">
        <v>182</v>
      </c>
      <c r="AF9" s="29">
        <f>[1]Лист1!B5</f>
        <v>4609</v>
      </c>
      <c r="AG9" s="29">
        <v>2670</v>
      </c>
      <c r="AH9" s="29">
        <v>4813</v>
      </c>
      <c r="AI9" s="30">
        <v>2231</v>
      </c>
      <c r="AJ9" s="30">
        <v>2202</v>
      </c>
      <c r="AK9" s="31">
        <f t="shared" si="5"/>
        <v>50.113791533909883</v>
      </c>
      <c r="AL9" s="31">
        <f t="shared" si="6"/>
        <v>47.776090258190493</v>
      </c>
      <c r="AM9" s="32">
        <v>2262</v>
      </c>
      <c r="AN9" s="32">
        <v>2266</v>
      </c>
      <c r="AO9" s="32">
        <v>2390</v>
      </c>
      <c r="AP9" s="32">
        <v>2621</v>
      </c>
      <c r="AQ9" s="32">
        <v>2699</v>
      </c>
      <c r="AR9" s="32">
        <v>2748</v>
      </c>
      <c r="AS9" s="188"/>
      <c r="AT9" s="188"/>
      <c r="AU9" s="188"/>
      <c r="AV9" s="48">
        <v>683</v>
      </c>
      <c r="AW9" s="48">
        <v>706</v>
      </c>
      <c r="AX9" s="48">
        <v>829</v>
      </c>
      <c r="AY9" s="48">
        <v>859</v>
      </c>
      <c r="AZ9" s="48">
        <v>863</v>
      </c>
      <c r="BA9" s="48">
        <v>872</v>
      </c>
      <c r="BB9" s="48">
        <v>882</v>
      </c>
      <c r="BC9" s="48">
        <v>882</v>
      </c>
      <c r="BD9" s="48">
        <v>882</v>
      </c>
      <c r="BE9" s="41">
        <f t="shared" si="7"/>
        <v>0.48405293990019527</v>
      </c>
      <c r="BF9" s="41">
        <f t="shared" si="8"/>
        <v>0.47776090258190496</v>
      </c>
      <c r="BG9" s="41">
        <f t="shared" si="9"/>
        <v>0.49077891082664354</v>
      </c>
      <c r="BH9" s="41">
        <f t="shared" si="10"/>
        <v>0.49164677804295942</v>
      </c>
      <c r="BI9" s="41">
        <f t="shared" si="11"/>
        <v>0.51855066174875242</v>
      </c>
      <c r="BJ9" s="41">
        <f t="shared" si="21"/>
        <v>0.5686699934909959</v>
      </c>
      <c r="BK9" s="41">
        <f t="shared" si="22"/>
        <v>0.58559340420915595</v>
      </c>
      <c r="BL9" s="33">
        <f t="shared" si="23"/>
        <v>0.57095366715146478</v>
      </c>
      <c r="BM9" s="41">
        <f t="shared" si="12"/>
        <v>0.14818832718594055</v>
      </c>
      <c r="BN9" s="41">
        <f t="shared" si="13"/>
        <v>0.15317856367975699</v>
      </c>
      <c r="BO9" s="42"/>
      <c r="BP9" s="42"/>
      <c r="BQ9" s="43"/>
      <c r="BR9" s="41">
        <f t="shared" si="14"/>
        <v>0.18637448470384033</v>
      </c>
      <c r="BS9" s="41">
        <f t="shared" si="15"/>
        <v>0.1872423519201562</v>
      </c>
      <c r="BT9" s="41">
        <f t="shared" si="16"/>
        <v>0.18919505315686699</v>
      </c>
      <c r="BU9" s="41">
        <f t="shared" si="24"/>
        <v>0.19136472119765677</v>
      </c>
      <c r="BV9" s="41">
        <f t="shared" si="25"/>
        <v>0.19136472119765677</v>
      </c>
      <c r="BW9" s="33">
        <f t="shared" si="26"/>
        <v>0.18325368792852689</v>
      </c>
      <c r="BX9" s="48"/>
      <c r="BY9" s="48"/>
      <c r="BZ9" s="56"/>
      <c r="CA9" s="50"/>
      <c r="CB9" s="51"/>
      <c r="CC9" s="52"/>
      <c r="CD9" s="52"/>
      <c r="CE9" s="53"/>
      <c r="CF9" s="53"/>
      <c r="CG9" s="53"/>
      <c r="CH9" s="52"/>
      <c r="CI9" s="53"/>
      <c r="CJ9" s="53"/>
      <c r="CK9" s="53"/>
      <c r="CL9" s="54">
        <f t="shared" si="18"/>
        <v>21.370050068274921</v>
      </c>
      <c r="CM9" s="54">
        <f t="shared" si="19"/>
        <v>20.373182903015838</v>
      </c>
      <c r="CN9" s="48">
        <f t="shared" si="20"/>
        <v>0</v>
      </c>
    </row>
    <row r="10" spans="1:93" x14ac:dyDescent="0.25">
      <c r="A10" s="23" t="s">
        <v>319</v>
      </c>
      <c r="B10" s="24">
        <v>2</v>
      </c>
      <c r="C10" s="24">
        <v>2</v>
      </c>
      <c r="D10" s="24">
        <f t="shared" si="0"/>
        <v>1612</v>
      </c>
      <c r="E10" s="24">
        <v>114</v>
      </c>
      <c r="F10" s="24">
        <v>61</v>
      </c>
      <c r="G10" s="24">
        <v>16</v>
      </c>
      <c r="H10" s="24">
        <v>158</v>
      </c>
      <c r="I10" s="24">
        <v>613</v>
      </c>
      <c r="J10" s="24">
        <v>228</v>
      </c>
      <c r="K10" s="24">
        <v>0</v>
      </c>
      <c r="L10" s="24">
        <v>422</v>
      </c>
      <c r="M10" s="24">
        <v>0</v>
      </c>
      <c r="N10" s="24">
        <v>2</v>
      </c>
      <c r="O10" s="24">
        <v>4</v>
      </c>
      <c r="P10" s="24">
        <v>3</v>
      </c>
      <c r="Q10" s="24">
        <v>3</v>
      </c>
      <c r="R10" s="24">
        <f t="shared" si="1"/>
        <v>0</v>
      </c>
      <c r="S10" s="25">
        <v>2642</v>
      </c>
      <c r="T10" s="26">
        <v>828</v>
      </c>
      <c r="U10" s="26">
        <v>829</v>
      </c>
      <c r="V10" s="26">
        <v>831</v>
      </c>
      <c r="W10" s="26">
        <f t="shared" si="2"/>
        <v>1</v>
      </c>
      <c r="X10" s="26">
        <v>831</v>
      </c>
      <c r="Y10" s="25">
        <v>2659</v>
      </c>
      <c r="Z10" s="26">
        <v>831</v>
      </c>
      <c r="AA10" s="26">
        <v>833</v>
      </c>
      <c r="AB10" s="26">
        <v>830</v>
      </c>
      <c r="AC10" s="26">
        <f t="shared" si="3"/>
        <v>-3</v>
      </c>
      <c r="AD10" s="27">
        <f t="shared" si="4"/>
        <v>-0.36014405762304924</v>
      </c>
      <c r="AE10" s="28">
        <v>7</v>
      </c>
      <c r="AF10" s="29">
        <f>[1]Лист1!B11</f>
        <v>2659</v>
      </c>
      <c r="AG10" s="29"/>
      <c r="AH10" s="29">
        <v>2713</v>
      </c>
      <c r="AI10" s="30">
        <v>937</v>
      </c>
      <c r="AJ10" s="30">
        <v>974</v>
      </c>
      <c r="AK10" s="31">
        <f t="shared" si="5"/>
        <v>36.866010598031792</v>
      </c>
      <c r="AL10" s="31">
        <f t="shared" si="6"/>
        <v>36.630312147423844</v>
      </c>
      <c r="AM10" s="32">
        <v>983</v>
      </c>
      <c r="AN10" s="32">
        <v>985</v>
      </c>
      <c r="AO10" s="32">
        <v>1005</v>
      </c>
      <c r="AP10" s="32">
        <v>1037</v>
      </c>
      <c r="AQ10" s="32">
        <v>1045</v>
      </c>
      <c r="AR10" s="32">
        <v>1050</v>
      </c>
      <c r="AS10" s="188"/>
      <c r="AT10" s="188"/>
      <c r="AU10" s="188"/>
      <c r="AV10" s="48">
        <v>397</v>
      </c>
      <c r="AW10" s="48">
        <v>443</v>
      </c>
      <c r="AX10" s="48">
        <v>441</v>
      </c>
      <c r="AY10" s="48">
        <v>647</v>
      </c>
      <c r="AZ10" s="48">
        <v>708</v>
      </c>
      <c r="BA10" s="48">
        <v>718</v>
      </c>
      <c r="BB10" s="48">
        <v>728</v>
      </c>
      <c r="BC10" s="48">
        <v>724</v>
      </c>
      <c r="BD10" s="48">
        <v>714</v>
      </c>
      <c r="BE10" s="41">
        <f t="shared" si="7"/>
        <v>0.35238811583301993</v>
      </c>
      <c r="BF10" s="41">
        <f t="shared" si="8"/>
        <v>0.36630312147423844</v>
      </c>
      <c r="BG10" s="41">
        <f t="shared" si="9"/>
        <v>0.36968785257615644</v>
      </c>
      <c r="BH10" s="41">
        <f t="shared" si="10"/>
        <v>0.37044001504324936</v>
      </c>
      <c r="BI10" s="41">
        <f t="shared" si="11"/>
        <v>0.37796163971417829</v>
      </c>
      <c r="BJ10" s="41">
        <f t="shared" si="21"/>
        <v>0.38999623918766452</v>
      </c>
      <c r="BK10" s="41">
        <f t="shared" si="22"/>
        <v>0.39300488905603609</v>
      </c>
      <c r="BL10" s="33">
        <f t="shared" si="23"/>
        <v>0.3870254330998894</v>
      </c>
      <c r="BM10" s="41">
        <f t="shared" si="12"/>
        <v>0.14930424971793907</v>
      </c>
      <c r="BN10" s="41">
        <f t="shared" si="13"/>
        <v>0.1666039864610756</v>
      </c>
      <c r="BO10" s="70">
        <v>31</v>
      </c>
      <c r="BP10" s="70">
        <v>30</v>
      </c>
      <c r="BQ10" s="71"/>
      <c r="BR10" s="41">
        <f t="shared" si="14"/>
        <v>0.24332455810455059</v>
      </c>
      <c r="BS10" s="41">
        <f t="shared" si="15"/>
        <v>0.26626551335088378</v>
      </c>
      <c r="BT10" s="41">
        <f t="shared" si="16"/>
        <v>0.27002632568634827</v>
      </c>
      <c r="BU10" s="41">
        <f t="shared" si="24"/>
        <v>0.2737871380218127</v>
      </c>
      <c r="BV10" s="41">
        <f t="shared" si="25"/>
        <v>0.27228281308762692</v>
      </c>
      <c r="BW10" s="33">
        <f t="shared" si="26"/>
        <v>0.26317729450792482</v>
      </c>
      <c r="BX10" s="48">
        <v>5500</v>
      </c>
      <c r="BY10" s="73">
        <v>798</v>
      </c>
      <c r="BZ10" s="56"/>
      <c r="CA10" s="74">
        <f>BY10/(AF10/100)</f>
        <v>30.011282437006393</v>
      </c>
      <c r="CB10" s="51"/>
      <c r="CC10" s="75"/>
      <c r="CD10" s="52"/>
      <c r="CE10" s="53"/>
      <c r="CF10" s="53"/>
      <c r="CG10" s="53"/>
      <c r="CH10" s="75"/>
      <c r="CI10" s="53"/>
      <c r="CJ10" s="53"/>
      <c r="CK10" s="53"/>
      <c r="CL10" s="54">
        <f t="shared" si="18"/>
        <v>31.415594246782739</v>
      </c>
      <c r="CM10" s="54">
        <f t="shared" si="19"/>
        <v>31.21474238435502</v>
      </c>
      <c r="CN10" s="48">
        <f t="shared" si="20"/>
        <v>0</v>
      </c>
    </row>
    <row r="11" spans="1:93" x14ac:dyDescent="0.25">
      <c r="A11" s="23" t="s">
        <v>223</v>
      </c>
      <c r="B11" s="24">
        <v>2</v>
      </c>
      <c r="C11" s="24">
        <v>17</v>
      </c>
      <c r="D11" s="24">
        <f t="shared" si="0"/>
        <v>1407</v>
      </c>
      <c r="E11" s="24">
        <v>96</v>
      </c>
      <c r="F11" s="24">
        <v>0</v>
      </c>
      <c r="G11" s="24">
        <v>30</v>
      </c>
      <c r="H11" s="24">
        <v>88</v>
      </c>
      <c r="I11" s="24">
        <v>463</v>
      </c>
      <c r="J11" s="24">
        <v>535</v>
      </c>
      <c r="K11" s="24">
        <v>0</v>
      </c>
      <c r="L11" s="24">
        <v>195</v>
      </c>
      <c r="M11" s="24">
        <v>0</v>
      </c>
      <c r="N11" s="24">
        <v>17</v>
      </c>
      <c r="O11" s="24">
        <v>19</v>
      </c>
      <c r="P11" s="24">
        <v>19</v>
      </c>
      <c r="Q11" s="24">
        <v>19</v>
      </c>
      <c r="R11" s="24">
        <f t="shared" si="1"/>
        <v>0</v>
      </c>
      <c r="S11" s="25">
        <v>2192</v>
      </c>
      <c r="T11" s="26">
        <v>59</v>
      </c>
      <c r="U11" s="26">
        <v>61</v>
      </c>
      <c r="V11" s="26">
        <v>279</v>
      </c>
      <c r="W11" s="26">
        <f t="shared" si="2"/>
        <v>2</v>
      </c>
      <c r="X11" s="26">
        <v>775</v>
      </c>
      <c r="Y11" s="25">
        <v>2214</v>
      </c>
      <c r="Z11" s="26">
        <v>1214</v>
      </c>
      <c r="AA11" s="26">
        <v>1381</v>
      </c>
      <c r="AB11" s="26">
        <v>1381</v>
      </c>
      <c r="AC11" s="26">
        <f t="shared" si="3"/>
        <v>0</v>
      </c>
      <c r="AD11" s="27">
        <f t="shared" si="4"/>
        <v>0</v>
      </c>
      <c r="AE11" s="28">
        <v>840</v>
      </c>
      <c r="AF11" s="29">
        <f>[1]Лист1!B12</f>
        <v>2214</v>
      </c>
      <c r="AG11" s="29">
        <v>1464</v>
      </c>
      <c r="AH11" s="29">
        <v>2224</v>
      </c>
      <c r="AI11" s="30">
        <v>1451</v>
      </c>
      <c r="AJ11" s="30">
        <v>1457</v>
      </c>
      <c r="AK11" s="31">
        <f t="shared" si="5"/>
        <v>66.46897810218978</v>
      </c>
      <c r="AL11" s="31">
        <f t="shared" si="6"/>
        <v>65.808491418247513</v>
      </c>
      <c r="AM11" s="32">
        <v>1465</v>
      </c>
      <c r="AN11" s="32">
        <v>1468</v>
      </c>
      <c r="AO11" s="32">
        <v>1472</v>
      </c>
      <c r="AP11" s="32">
        <v>1489</v>
      </c>
      <c r="AQ11" s="32">
        <v>1603</v>
      </c>
      <c r="AR11" s="32">
        <v>1603</v>
      </c>
      <c r="AS11" s="188"/>
      <c r="AT11" s="188"/>
      <c r="AU11" s="188"/>
      <c r="AV11" s="48">
        <v>977</v>
      </c>
      <c r="AW11" s="48">
        <v>981</v>
      </c>
      <c r="AX11" s="48">
        <v>992</v>
      </c>
      <c r="AY11" s="48">
        <v>1019</v>
      </c>
      <c r="AZ11" s="48">
        <v>1040</v>
      </c>
      <c r="BA11" s="48">
        <v>1051</v>
      </c>
      <c r="BB11" s="48">
        <v>1067</v>
      </c>
      <c r="BC11" s="48">
        <v>1182</v>
      </c>
      <c r="BD11" s="48">
        <v>1190</v>
      </c>
      <c r="BE11" s="41">
        <f t="shared" si="7"/>
        <v>0.65537488708220415</v>
      </c>
      <c r="BF11" s="41">
        <f t="shared" si="8"/>
        <v>0.65808491418247517</v>
      </c>
      <c r="BG11" s="41">
        <f t="shared" si="9"/>
        <v>0.66169828364950312</v>
      </c>
      <c r="BH11" s="41">
        <f t="shared" si="10"/>
        <v>0.66305329719963868</v>
      </c>
      <c r="BI11" s="41">
        <f t="shared" si="11"/>
        <v>0.66485998193315266</v>
      </c>
      <c r="BJ11" s="41">
        <f t="shared" si="21"/>
        <v>0.67253839205058719</v>
      </c>
      <c r="BK11" s="41">
        <f t="shared" si="22"/>
        <v>0.72402890695573618</v>
      </c>
      <c r="BL11" s="33">
        <f t="shared" si="23"/>
        <v>0.72077338129496404</v>
      </c>
      <c r="BM11" s="41">
        <f t="shared" si="12"/>
        <v>0.44128274616079494</v>
      </c>
      <c r="BN11" s="41">
        <f t="shared" si="13"/>
        <v>0.44308943089430897</v>
      </c>
      <c r="BO11" s="42"/>
      <c r="BP11" s="42"/>
      <c r="BQ11" s="43"/>
      <c r="BR11" s="41">
        <f t="shared" si="14"/>
        <v>0.46025293586269195</v>
      </c>
      <c r="BS11" s="41">
        <f t="shared" si="15"/>
        <v>0.46973803071364045</v>
      </c>
      <c r="BT11" s="41">
        <f t="shared" si="16"/>
        <v>0.47470641373080397</v>
      </c>
      <c r="BU11" s="41">
        <f t="shared" si="24"/>
        <v>0.48193315266485998</v>
      </c>
      <c r="BV11" s="41">
        <f t="shared" si="25"/>
        <v>0.53387533875338755</v>
      </c>
      <c r="BW11" s="33">
        <f t="shared" si="26"/>
        <v>0.53507194244604317</v>
      </c>
      <c r="BX11" s="48"/>
      <c r="BY11" s="48"/>
      <c r="BZ11" s="56"/>
      <c r="CA11" s="50"/>
      <c r="CB11" s="51"/>
      <c r="CC11" s="52"/>
      <c r="CD11" s="52"/>
      <c r="CE11" s="53"/>
      <c r="CF11" s="53"/>
      <c r="CG11" s="53"/>
      <c r="CH11" s="52"/>
      <c r="CI11" s="53"/>
      <c r="CJ11" s="53"/>
      <c r="CK11" s="53"/>
      <c r="CL11" s="54">
        <f t="shared" si="18"/>
        <v>63.001824817518241</v>
      </c>
      <c r="CM11" s="54">
        <f t="shared" si="19"/>
        <v>62.375790424570908</v>
      </c>
      <c r="CN11" s="48">
        <f t="shared" si="20"/>
        <v>0</v>
      </c>
    </row>
    <row r="12" spans="1:93" x14ac:dyDescent="0.25">
      <c r="A12" s="23" t="s">
        <v>224</v>
      </c>
      <c r="B12" s="24">
        <v>4</v>
      </c>
      <c r="C12" s="24">
        <v>23</v>
      </c>
      <c r="D12" s="24">
        <f t="shared" si="0"/>
        <v>3163</v>
      </c>
      <c r="E12" s="24">
        <v>250</v>
      </c>
      <c r="F12" s="24">
        <v>39</v>
      </c>
      <c r="G12" s="24">
        <v>0</v>
      </c>
      <c r="H12" s="24">
        <v>276</v>
      </c>
      <c r="I12" s="24">
        <v>1195</v>
      </c>
      <c r="J12" s="24">
        <v>887</v>
      </c>
      <c r="K12" s="24">
        <v>0</v>
      </c>
      <c r="L12" s="24">
        <v>516</v>
      </c>
      <c r="M12" s="24">
        <v>0</v>
      </c>
      <c r="N12" s="24">
        <v>46</v>
      </c>
      <c r="O12" s="24">
        <v>47</v>
      </c>
      <c r="P12" s="24">
        <v>48</v>
      </c>
      <c r="Q12" s="24">
        <v>48</v>
      </c>
      <c r="R12" s="24">
        <f t="shared" si="1"/>
        <v>0</v>
      </c>
      <c r="S12" s="25">
        <v>9758</v>
      </c>
      <c r="T12" s="26">
        <v>1874</v>
      </c>
      <c r="U12" s="26">
        <v>1878</v>
      </c>
      <c r="V12" s="26">
        <v>1951</v>
      </c>
      <c r="W12" s="26">
        <f t="shared" si="2"/>
        <v>4</v>
      </c>
      <c r="X12" s="26">
        <v>3638</v>
      </c>
      <c r="Y12" s="25">
        <v>10134</v>
      </c>
      <c r="Z12" s="26">
        <v>4568</v>
      </c>
      <c r="AA12" s="26">
        <v>4976</v>
      </c>
      <c r="AB12" s="26">
        <v>4937</v>
      </c>
      <c r="AC12" s="26">
        <f t="shared" si="3"/>
        <v>-39</v>
      </c>
      <c r="AD12" s="27">
        <f t="shared" si="4"/>
        <v>-0.7837620578778135</v>
      </c>
      <c r="AE12" s="28">
        <v>685</v>
      </c>
      <c r="AF12" s="29">
        <v>10137</v>
      </c>
      <c r="AG12" s="73">
        <v>7603</v>
      </c>
      <c r="AH12" s="73">
        <v>10343</v>
      </c>
      <c r="AI12" s="30">
        <v>7007</v>
      </c>
      <c r="AJ12" s="30">
        <v>7012</v>
      </c>
      <c r="AK12" s="31">
        <f t="shared" si="5"/>
        <v>71.858987497437994</v>
      </c>
      <c r="AL12" s="31">
        <f t="shared" si="6"/>
        <v>69.192816262088016</v>
      </c>
      <c r="AM12" s="32">
        <v>7068</v>
      </c>
      <c r="AN12" s="32">
        <v>7256</v>
      </c>
      <c r="AO12" s="32">
        <v>7561</v>
      </c>
      <c r="AP12" s="32">
        <v>7611</v>
      </c>
      <c r="AQ12" s="32">
        <v>7776</v>
      </c>
      <c r="AR12" s="32">
        <v>7795</v>
      </c>
      <c r="AS12" s="188">
        <v>4</v>
      </c>
      <c r="AT12" s="188">
        <v>64</v>
      </c>
      <c r="AU12" s="188">
        <v>152</v>
      </c>
      <c r="AV12" s="48">
        <v>2679</v>
      </c>
      <c r="AW12" s="48">
        <v>2713</v>
      </c>
      <c r="AX12" s="48">
        <v>2935</v>
      </c>
      <c r="AY12" s="48">
        <v>2978</v>
      </c>
      <c r="AZ12" s="48">
        <v>2982</v>
      </c>
      <c r="BA12" s="48">
        <v>2989</v>
      </c>
      <c r="BB12" s="48">
        <v>3035</v>
      </c>
      <c r="BC12" s="48">
        <v>3035</v>
      </c>
      <c r="BD12" s="48">
        <v>3060</v>
      </c>
      <c r="BE12" s="41">
        <f t="shared" si="7"/>
        <v>0.69162474104764726</v>
      </c>
      <c r="BF12" s="41">
        <f t="shared" si="8"/>
        <v>0.69803689454473705</v>
      </c>
      <c r="BG12" s="41">
        <f t="shared" si="9"/>
        <v>0.71224228075367468</v>
      </c>
      <c r="BH12" s="41">
        <f t="shared" si="10"/>
        <v>0.7307882016375653</v>
      </c>
      <c r="BI12" s="41">
        <f t="shared" si="11"/>
        <v>0.76087599881621781</v>
      </c>
      <c r="BJ12" s="41">
        <f t="shared" si="21"/>
        <v>0.76580842458320997</v>
      </c>
      <c r="BK12" s="41">
        <f t="shared" si="22"/>
        <v>0.76709085528262799</v>
      </c>
      <c r="BL12" s="33">
        <f t="shared" si="23"/>
        <v>0.75364981146669241</v>
      </c>
      <c r="BM12" s="41">
        <f t="shared" si="12"/>
        <v>0.26427937259544243</v>
      </c>
      <c r="BN12" s="41">
        <f t="shared" si="13"/>
        <v>0.26763342211699714</v>
      </c>
      <c r="BO12" s="70">
        <v>10</v>
      </c>
      <c r="BP12" s="70">
        <v>10</v>
      </c>
      <c r="BQ12" s="71">
        <v>80</v>
      </c>
      <c r="BR12" s="41">
        <f t="shared" si="14"/>
        <v>0.29377527868205583</v>
      </c>
      <c r="BS12" s="41">
        <f t="shared" si="15"/>
        <v>0.29416987274341522</v>
      </c>
      <c r="BT12" s="41">
        <f t="shared" si="16"/>
        <v>0.29486041235079413</v>
      </c>
      <c r="BU12" s="41">
        <f t="shared" si="24"/>
        <v>0.29939824405642695</v>
      </c>
      <c r="BV12" s="41">
        <f t="shared" si="25"/>
        <v>0.29939824405642695</v>
      </c>
      <c r="BW12" s="33">
        <f t="shared" si="26"/>
        <v>0.29585226723387797</v>
      </c>
      <c r="BX12" s="48">
        <v>3400</v>
      </c>
      <c r="BY12" s="73">
        <v>154</v>
      </c>
      <c r="BZ12" s="56">
        <f>AU12/(BY12/100)</f>
        <v>98.701298701298697</v>
      </c>
      <c r="CA12" s="50">
        <f>BY12/(AF12/100)</f>
        <v>1.5191871362335996</v>
      </c>
      <c r="CB12" s="51">
        <f>AU12/(AF12/100)</f>
        <v>1.4994574331656307</v>
      </c>
      <c r="CC12" s="52">
        <f>BX12*BY12</f>
        <v>523600</v>
      </c>
      <c r="CD12" s="52">
        <f>BX12*AU12</f>
        <v>516800</v>
      </c>
      <c r="CE12" s="53">
        <v>503424</v>
      </c>
      <c r="CF12" s="53">
        <v>510048</v>
      </c>
      <c r="CG12" s="53">
        <f>CD12-CE12</f>
        <v>13376</v>
      </c>
      <c r="CH12" s="52">
        <v>13552</v>
      </c>
      <c r="CI12" s="53">
        <f>CC12-CE12</f>
        <v>20176</v>
      </c>
      <c r="CJ12" s="53">
        <v>154</v>
      </c>
      <c r="CK12" s="53">
        <v>152</v>
      </c>
      <c r="CL12" s="54">
        <f t="shared" si="18"/>
        <v>50.594384095101454</v>
      </c>
      <c r="CM12" s="54">
        <f t="shared" si="19"/>
        <v>48.717189658575094</v>
      </c>
      <c r="CN12" s="48">
        <f t="shared" si="20"/>
        <v>0.63135049817500244</v>
      </c>
    </row>
    <row r="13" spans="1:93" x14ac:dyDescent="0.25">
      <c r="A13" s="23" t="s">
        <v>225</v>
      </c>
      <c r="B13" s="24" t="s">
        <v>226</v>
      </c>
      <c r="C13" s="24">
        <v>9</v>
      </c>
      <c r="D13" s="24">
        <f t="shared" si="0"/>
        <v>3709</v>
      </c>
      <c r="E13" s="24">
        <v>100</v>
      </c>
      <c r="F13" s="24">
        <v>210</v>
      </c>
      <c r="G13" s="24">
        <v>73</v>
      </c>
      <c r="H13" s="24">
        <v>286</v>
      </c>
      <c r="I13" s="24">
        <v>1178</v>
      </c>
      <c r="J13" s="24">
        <v>484</v>
      </c>
      <c r="K13" s="24">
        <v>0</v>
      </c>
      <c r="L13" s="24">
        <v>200</v>
      </c>
      <c r="M13" s="24">
        <v>1178</v>
      </c>
      <c r="N13" s="24">
        <v>27</v>
      </c>
      <c r="O13" s="24">
        <v>41</v>
      </c>
      <c r="P13" s="24">
        <v>44</v>
      </c>
      <c r="Q13" s="24">
        <v>44</v>
      </c>
      <c r="R13" s="24">
        <f t="shared" si="1"/>
        <v>0</v>
      </c>
      <c r="S13" s="25">
        <v>8067</v>
      </c>
      <c r="T13" s="26">
        <v>1935</v>
      </c>
      <c r="U13" s="26">
        <v>1989</v>
      </c>
      <c r="V13" s="26">
        <v>1846</v>
      </c>
      <c r="W13" s="26">
        <f t="shared" si="2"/>
        <v>54</v>
      </c>
      <c r="X13" s="26">
        <v>1822</v>
      </c>
      <c r="Y13" s="25">
        <v>8187</v>
      </c>
      <c r="Z13" s="26">
        <v>3584</v>
      </c>
      <c r="AA13" s="26">
        <v>5912</v>
      </c>
      <c r="AB13" s="26">
        <v>6013</v>
      </c>
      <c r="AC13" s="26">
        <f t="shared" si="3"/>
        <v>101</v>
      </c>
      <c r="AD13" s="27">
        <f t="shared" si="4"/>
        <v>1.7083897158322057</v>
      </c>
      <c r="AE13" s="28">
        <v>2661</v>
      </c>
      <c r="AF13" s="29">
        <f>[1]Лист1!B14</f>
        <v>8187</v>
      </c>
      <c r="AG13" s="29">
        <v>5856</v>
      </c>
      <c r="AH13" s="29">
        <v>8342</v>
      </c>
      <c r="AI13" s="30">
        <v>5531</v>
      </c>
      <c r="AJ13" s="30">
        <v>5557</v>
      </c>
      <c r="AK13" s="31">
        <f t="shared" si="5"/>
        <v>68.885583240361967</v>
      </c>
      <c r="AL13" s="31">
        <f t="shared" si="6"/>
        <v>67.875900818370582</v>
      </c>
      <c r="AM13" s="32">
        <v>5562</v>
      </c>
      <c r="AN13" s="32">
        <v>5561</v>
      </c>
      <c r="AO13" s="32">
        <v>5589</v>
      </c>
      <c r="AP13" s="32">
        <v>5612</v>
      </c>
      <c r="AQ13" s="32">
        <v>5614</v>
      </c>
      <c r="AR13" s="32">
        <v>5626</v>
      </c>
      <c r="AS13" s="188"/>
      <c r="AT13" s="188"/>
      <c r="AU13" s="188"/>
      <c r="AV13" s="48">
        <v>2182</v>
      </c>
      <c r="AW13" s="48">
        <v>2233</v>
      </c>
      <c r="AX13" s="48">
        <v>2432</v>
      </c>
      <c r="AY13" s="48">
        <v>2490</v>
      </c>
      <c r="AZ13" s="48">
        <v>2523</v>
      </c>
      <c r="BA13" s="48">
        <v>2570</v>
      </c>
      <c r="BB13" s="48">
        <v>2635</v>
      </c>
      <c r="BC13" s="48">
        <v>2640</v>
      </c>
      <c r="BD13" s="48">
        <v>2617</v>
      </c>
      <c r="BE13" s="41">
        <f t="shared" si="7"/>
        <v>0.67558324172468542</v>
      </c>
      <c r="BF13" s="41">
        <f t="shared" si="8"/>
        <v>0.67875900818370583</v>
      </c>
      <c r="BG13" s="41">
        <f t="shared" si="9"/>
        <v>0.67936973250274824</v>
      </c>
      <c r="BH13" s="41">
        <f t="shared" si="10"/>
        <v>0.67924758763893978</v>
      </c>
      <c r="BI13" s="41">
        <f t="shared" si="11"/>
        <v>0.6826676438255771</v>
      </c>
      <c r="BJ13" s="41">
        <f t="shared" si="21"/>
        <v>0.68547697569317212</v>
      </c>
      <c r="BK13" s="41">
        <f t="shared" si="22"/>
        <v>0.68572126542078904</v>
      </c>
      <c r="BL13" s="33">
        <f t="shared" si="23"/>
        <v>0.67441860465116277</v>
      </c>
      <c r="BM13" s="41">
        <f t="shared" si="12"/>
        <v>0.26652009283009648</v>
      </c>
      <c r="BN13" s="41">
        <f t="shared" si="13"/>
        <v>0.27274948088432882</v>
      </c>
      <c r="BO13" s="42"/>
      <c r="BP13" s="42"/>
      <c r="BQ13" s="43"/>
      <c r="BR13" s="41">
        <f t="shared" si="14"/>
        <v>0.30414071088310735</v>
      </c>
      <c r="BS13" s="41">
        <f t="shared" si="15"/>
        <v>0.30817149138878708</v>
      </c>
      <c r="BT13" s="41">
        <f t="shared" si="16"/>
        <v>0.31391229998778553</v>
      </c>
      <c r="BU13" s="41">
        <f t="shared" si="24"/>
        <v>0.32185171613533653</v>
      </c>
      <c r="BV13" s="41">
        <f t="shared" si="25"/>
        <v>0.32246244045437888</v>
      </c>
      <c r="BW13" s="33">
        <f t="shared" si="26"/>
        <v>0.31371373771277872</v>
      </c>
      <c r="BX13" s="48"/>
      <c r="BY13" s="48"/>
      <c r="BZ13" s="56"/>
      <c r="CA13" s="50"/>
      <c r="CB13" s="51"/>
      <c r="CC13" s="52"/>
      <c r="CD13" s="52"/>
      <c r="CE13" s="53"/>
      <c r="CF13" s="53"/>
      <c r="CG13" s="53"/>
      <c r="CH13" s="52"/>
      <c r="CI13" s="53"/>
      <c r="CJ13" s="53"/>
      <c r="CK13" s="53"/>
      <c r="CL13" s="54">
        <f t="shared" si="18"/>
        <v>74.538242221395805</v>
      </c>
      <c r="CM13" s="54">
        <f t="shared" si="19"/>
        <v>73.445706608037128</v>
      </c>
      <c r="CN13" s="48">
        <f t="shared" si="20"/>
        <v>0</v>
      </c>
    </row>
    <row r="14" spans="1:93" x14ac:dyDescent="0.25">
      <c r="A14" s="23" t="s">
        <v>227</v>
      </c>
      <c r="B14" s="24">
        <v>2</v>
      </c>
      <c r="C14" s="24">
        <v>2</v>
      </c>
      <c r="D14" s="24">
        <f t="shared" si="0"/>
        <v>1840</v>
      </c>
      <c r="E14" s="24">
        <v>117</v>
      </c>
      <c r="F14" s="24">
        <v>0</v>
      </c>
      <c r="G14" s="24">
        <v>183</v>
      </c>
      <c r="H14" s="24">
        <v>73</v>
      </c>
      <c r="I14" s="24">
        <v>913</v>
      </c>
      <c r="J14" s="24">
        <v>350</v>
      </c>
      <c r="K14" s="24">
        <v>0</v>
      </c>
      <c r="L14" s="24">
        <v>204</v>
      </c>
      <c r="M14" s="24">
        <v>0</v>
      </c>
      <c r="N14" s="24">
        <v>2</v>
      </c>
      <c r="O14" s="24">
        <v>2</v>
      </c>
      <c r="P14" s="24">
        <v>4</v>
      </c>
      <c r="Q14" s="24">
        <v>4</v>
      </c>
      <c r="R14" s="24">
        <f t="shared" si="1"/>
        <v>0</v>
      </c>
      <c r="S14" s="25">
        <v>2718</v>
      </c>
      <c r="T14" s="26">
        <v>1369</v>
      </c>
      <c r="U14" s="26">
        <v>1377</v>
      </c>
      <c r="V14" s="26">
        <v>1378</v>
      </c>
      <c r="W14" s="26">
        <f t="shared" si="2"/>
        <v>8</v>
      </c>
      <c r="X14" s="26">
        <v>1378</v>
      </c>
      <c r="Y14" s="25">
        <v>2793</v>
      </c>
      <c r="Z14" s="26">
        <v>1388</v>
      </c>
      <c r="AA14" s="26">
        <v>1725</v>
      </c>
      <c r="AB14" s="26">
        <v>1772</v>
      </c>
      <c r="AC14" s="26">
        <f t="shared" si="3"/>
        <v>47</v>
      </c>
      <c r="AD14" s="27">
        <f t="shared" si="4"/>
        <v>2.7246376811594204</v>
      </c>
      <c r="AE14" s="28">
        <v>541</v>
      </c>
      <c r="AF14" s="29">
        <f>[1]Лист1!B15</f>
        <v>2793</v>
      </c>
      <c r="AG14" s="29">
        <v>2133</v>
      </c>
      <c r="AH14" s="29">
        <v>2817</v>
      </c>
      <c r="AI14" s="30">
        <v>2109</v>
      </c>
      <c r="AJ14" s="30">
        <v>2127</v>
      </c>
      <c r="AK14" s="31">
        <f t="shared" si="5"/>
        <v>78.256070640176603</v>
      </c>
      <c r="AL14" s="31">
        <f t="shared" si="6"/>
        <v>76.154672395273906</v>
      </c>
      <c r="AM14" s="32">
        <v>2163</v>
      </c>
      <c r="AN14" s="32">
        <v>2173</v>
      </c>
      <c r="AO14" s="32">
        <v>2183</v>
      </c>
      <c r="AP14" s="32">
        <v>2185</v>
      </c>
      <c r="AQ14" s="32">
        <v>2185</v>
      </c>
      <c r="AR14" s="32">
        <v>2226</v>
      </c>
      <c r="AS14" s="188"/>
      <c r="AT14" s="188"/>
      <c r="AU14" s="188"/>
      <c r="AV14" s="48">
        <v>684</v>
      </c>
      <c r="AW14" s="48">
        <v>808</v>
      </c>
      <c r="AX14" s="48">
        <v>731</v>
      </c>
      <c r="AY14" s="48">
        <v>1109</v>
      </c>
      <c r="AZ14" s="48">
        <v>1253</v>
      </c>
      <c r="BA14" s="48">
        <v>1344</v>
      </c>
      <c r="BB14" s="48">
        <v>1384</v>
      </c>
      <c r="BC14" s="48">
        <v>1403</v>
      </c>
      <c r="BD14" s="48">
        <v>1490</v>
      </c>
      <c r="BE14" s="41">
        <f t="shared" si="7"/>
        <v>0.75510204081632648</v>
      </c>
      <c r="BF14" s="41">
        <f t="shared" si="8"/>
        <v>0.76154672395273904</v>
      </c>
      <c r="BG14" s="41">
        <f t="shared" si="9"/>
        <v>0.77443609022556392</v>
      </c>
      <c r="BH14" s="41">
        <f t="shared" si="10"/>
        <v>0.77801646974579308</v>
      </c>
      <c r="BI14" s="41">
        <f t="shared" si="11"/>
        <v>0.78159684926602224</v>
      </c>
      <c r="BJ14" s="41">
        <f t="shared" si="21"/>
        <v>0.78231292517006801</v>
      </c>
      <c r="BK14" s="41">
        <f t="shared" si="22"/>
        <v>0.78231292517006801</v>
      </c>
      <c r="BL14" s="33">
        <f t="shared" si="23"/>
        <v>0.79020234291799785</v>
      </c>
      <c r="BM14" s="41">
        <f t="shared" si="12"/>
        <v>0.24489795918367346</v>
      </c>
      <c r="BN14" s="41">
        <f t="shared" si="13"/>
        <v>0.28929466523451486</v>
      </c>
      <c r="BO14" s="42"/>
      <c r="BP14" s="42"/>
      <c r="BQ14" s="43"/>
      <c r="BR14" s="41">
        <f t="shared" si="14"/>
        <v>0.3970640887934121</v>
      </c>
      <c r="BS14" s="41">
        <f t="shared" si="15"/>
        <v>0.44862155388471175</v>
      </c>
      <c r="BT14" s="41">
        <f t="shared" si="16"/>
        <v>0.48120300751879697</v>
      </c>
      <c r="BU14" s="41">
        <f t="shared" si="24"/>
        <v>0.49552452559971355</v>
      </c>
      <c r="BV14" s="41">
        <f t="shared" si="25"/>
        <v>0.50232724668814899</v>
      </c>
      <c r="BW14" s="33">
        <f t="shared" si="26"/>
        <v>0.52893148739794105</v>
      </c>
      <c r="BX14" s="48"/>
      <c r="BY14" s="48"/>
      <c r="BZ14" s="56"/>
      <c r="CA14" s="50"/>
      <c r="CB14" s="51"/>
      <c r="CC14" s="52"/>
      <c r="CD14" s="52"/>
      <c r="CE14" s="53"/>
      <c r="CF14" s="53"/>
      <c r="CG14" s="53"/>
      <c r="CH14" s="52"/>
      <c r="CI14" s="53"/>
      <c r="CJ14" s="53"/>
      <c r="CK14" s="53"/>
      <c r="CL14" s="54">
        <f t="shared" si="18"/>
        <v>65.194996320824131</v>
      </c>
      <c r="CM14" s="54">
        <f t="shared" si="19"/>
        <v>63.444325098460439</v>
      </c>
      <c r="CN14" s="48">
        <f t="shared" si="20"/>
        <v>0</v>
      </c>
    </row>
    <row r="15" spans="1:93" x14ac:dyDescent="0.25">
      <c r="A15" s="23" t="s">
        <v>228</v>
      </c>
      <c r="B15" s="24">
        <v>2</v>
      </c>
      <c r="C15" s="24">
        <v>3</v>
      </c>
      <c r="D15" s="24">
        <f t="shared" si="0"/>
        <v>1710</v>
      </c>
      <c r="E15" s="24">
        <v>0</v>
      </c>
      <c r="F15" s="24">
        <v>46</v>
      </c>
      <c r="G15" s="24">
        <v>44</v>
      </c>
      <c r="H15" s="24">
        <v>59</v>
      </c>
      <c r="I15" s="24">
        <v>777</v>
      </c>
      <c r="J15" s="24">
        <v>562</v>
      </c>
      <c r="K15" s="24">
        <v>0</v>
      </c>
      <c r="L15" s="24">
        <v>222</v>
      </c>
      <c r="M15" s="24">
        <v>0</v>
      </c>
      <c r="N15" s="24">
        <v>3</v>
      </c>
      <c r="O15" s="24">
        <v>3</v>
      </c>
      <c r="P15" s="24">
        <v>3</v>
      </c>
      <c r="Q15" s="24">
        <v>3</v>
      </c>
      <c r="R15" s="24">
        <f t="shared" si="1"/>
        <v>0</v>
      </c>
      <c r="S15" s="25">
        <v>3975</v>
      </c>
      <c r="T15" s="26">
        <v>870</v>
      </c>
      <c r="U15" s="26">
        <v>903</v>
      </c>
      <c r="V15" s="26">
        <v>919</v>
      </c>
      <c r="W15" s="26">
        <f t="shared" si="2"/>
        <v>33</v>
      </c>
      <c r="X15" s="26">
        <v>920</v>
      </c>
      <c r="Y15" s="25">
        <v>4080</v>
      </c>
      <c r="Z15" s="26">
        <v>993</v>
      </c>
      <c r="AA15" s="26">
        <v>1115</v>
      </c>
      <c r="AB15" s="26">
        <v>1133</v>
      </c>
      <c r="AC15" s="26">
        <f t="shared" si="3"/>
        <v>18</v>
      </c>
      <c r="AD15" s="27">
        <f t="shared" si="4"/>
        <v>1.6143497757847534</v>
      </c>
      <c r="AE15" s="28">
        <v>4</v>
      </c>
      <c r="AF15" s="29">
        <f>[1]Лист1!B16</f>
        <v>3975</v>
      </c>
      <c r="AG15" s="29"/>
      <c r="AH15" s="29">
        <v>4190</v>
      </c>
      <c r="AI15" s="30">
        <v>1486</v>
      </c>
      <c r="AJ15" s="30">
        <v>1481</v>
      </c>
      <c r="AK15" s="31">
        <f t="shared" si="5"/>
        <v>37.257861635220124</v>
      </c>
      <c r="AL15" s="31">
        <f t="shared" si="6"/>
        <v>36.299019607843142</v>
      </c>
      <c r="AM15" s="32">
        <v>1480</v>
      </c>
      <c r="AN15" s="32">
        <v>1510</v>
      </c>
      <c r="AO15" s="32">
        <v>1608</v>
      </c>
      <c r="AP15" s="32">
        <v>1894</v>
      </c>
      <c r="AQ15" s="32">
        <v>2938</v>
      </c>
      <c r="AR15" s="32">
        <v>3009</v>
      </c>
      <c r="AS15" s="188">
        <v>2</v>
      </c>
      <c r="AT15" s="188">
        <v>156</v>
      </c>
      <c r="AU15" s="188">
        <v>501</v>
      </c>
      <c r="AV15" s="48">
        <v>1290</v>
      </c>
      <c r="AW15" s="48">
        <v>1383</v>
      </c>
      <c r="AX15" s="48">
        <v>1362</v>
      </c>
      <c r="AY15" s="48">
        <v>1657</v>
      </c>
      <c r="AZ15" s="48">
        <v>1649</v>
      </c>
      <c r="BA15" s="48">
        <v>1665</v>
      </c>
      <c r="BB15" s="48">
        <v>1699</v>
      </c>
      <c r="BC15" s="48">
        <v>1723</v>
      </c>
      <c r="BD15" s="48">
        <v>1683</v>
      </c>
      <c r="BE15" s="41">
        <f t="shared" si="7"/>
        <v>0.37433962264150944</v>
      </c>
      <c r="BF15" s="41">
        <f t="shared" si="8"/>
        <v>0.41182389937106917</v>
      </c>
      <c r="BG15" s="41">
        <f t="shared" si="9"/>
        <v>0.49836477987421385</v>
      </c>
      <c r="BH15" s="41">
        <f t="shared" si="10"/>
        <v>0.50591194968553455</v>
      </c>
      <c r="BI15" s="41">
        <f t="shared" si="11"/>
        <v>0.53056603773584909</v>
      </c>
      <c r="BJ15" s="41">
        <f t="shared" si="21"/>
        <v>0.60251572327044023</v>
      </c>
      <c r="BK15" s="41">
        <f t="shared" si="22"/>
        <v>0.73911949685534595</v>
      </c>
      <c r="BL15" s="33">
        <f t="shared" si="23"/>
        <v>0.71813842482100243</v>
      </c>
      <c r="BM15" s="41">
        <f t="shared" si="12"/>
        <v>0.32452830188679244</v>
      </c>
      <c r="BN15" s="41">
        <f t="shared" si="13"/>
        <v>0.3479245283018868</v>
      </c>
      <c r="BO15" s="57">
        <v>16</v>
      </c>
      <c r="BP15" s="57">
        <v>15</v>
      </c>
      <c r="BQ15" s="58">
        <v>100</v>
      </c>
      <c r="BR15" s="41">
        <f t="shared" si="14"/>
        <v>0.41685534591194967</v>
      </c>
      <c r="BS15" s="41">
        <f t="shared" si="15"/>
        <v>0.41484276729559749</v>
      </c>
      <c r="BT15" s="41">
        <f t="shared" si="16"/>
        <v>0.4188679245283019</v>
      </c>
      <c r="BU15" s="41">
        <f t="shared" si="24"/>
        <v>0.42742138364779875</v>
      </c>
      <c r="BV15" s="41">
        <f t="shared" si="25"/>
        <v>0.43345911949685534</v>
      </c>
      <c r="BW15" s="33">
        <f t="shared" si="26"/>
        <v>0.40167064439140809</v>
      </c>
      <c r="BX15" s="48">
        <v>2000</v>
      </c>
      <c r="BY15" s="56">
        <v>501</v>
      </c>
      <c r="BZ15" s="56">
        <f>AU15/(BY15/100)</f>
        <v>100</v>
      </c>
      <c r="CA15" s="50">
        <f>BY15/(AF15/100)</f>
        <v>12.60377358490566</v>
      </c>
      <c r="CB15" s="51">
        <f>AU15/(AF15/100)</f>
        <v>12.60377358490566</v>
      </c>
      <c r="CC15" s="52">
        <f>BX15*BY15</f>
        <v>1002000</v>
      </c>
      <c r="CD15" s="52">
        <f>BX15*AU15</f>
        <v>1002000</v>
      </c>
      <c r="CE15" s="53">
        <v>955432</v>
      </c>
      <c r="CF15" s="53">
        <v>955432</v>
      </c>
      <c r="CG15" s="53">
        <f>CD15-CE15</f>
        <v>46568</v>
      </c>
      <c r="CH15" s="52">
        <v>46568</v>
      </c>
      <c r="CI15" s="53">
        <f>CC15-CE15</f>
        <v>46568</v>
      </c>
      <c r="CJ15" s="53">
        <v>501</v>
      </c>
      <c r="CK15" s="53">
        <v>501</v>
      </c>
      <c r="CL15" s="54">
        <f t="shared" si="18"/>
        <v>28.50314465408805</v>
      </c>
      <c r="CM15" s="54">
        <f t="shared" si="19"/>
        <v>27.769607843137258</v>
      </c>
      <c r="CN15" s="48">
        <f t="shared" si="20"/>
        <v>3.9245283018867925</v>
      </c>
    </row>
    <row r="16" spans="1:93" x14ac:dyDescent="0.25">
      <c r="A16" s="23" t="s">
        <v>229</v>
      </c>
      <c r="B16" s="24">
        <v>1</v>
      </c>
      <c r="C16" s="24">
        <v>7</v>
      </c>
      <c r="D16" s="24">
        <f t="shared" si="0"/>
        <v>620</v>
      </c>
      <c r="E16" s="24">
        <v>30</v>
      </c>
      <c r="F16" s="24">
        <v>0</v>
      </c>
      <c r="G16" s="24">
        <v>34</v>
      </c>
      <c r="H16" s="24">
        <v>27</v>
      </c>
      <c r="I16" s="24">
        <v>52</v>
      </c>
      <c r="J16" s="24">
        <v>373</v>
      </c>
      <c r="K16" s="24">
        <v>0</v>
      </c>
      <c r="L16" s="24">
        <v>104</v>
      </c>
      <c r="M16" s="24">
        <v>0</v>
      </c>
      <c r="N16" s="24">
        <v>7</v>
      </c>
      <c r="O16" s="24">
        <v>7</v>
      </c>
      <c r="P16" s="24">
        <v>7</v>
      </c>
      <c r="Q16" s="24">
        <v>7</v>
      </c>
      <c r="R16" s="24">
        <f t="shared" si="1"/>
        <v>0</v>
      </c>
      <c r="S16" s="25">
        <v>7744</v>
      </c>
      <c r="T16" s="26">
        <v>990</v>
      </c>
      <c r="U16" s="26">
        <v>1212</v>
      </c>
      <c r="V16" s="26">
        <v>1740</v>
      </c>
      <c r="W16" s="26">
        <f t="shared" si="2"/>
        <v>222</v>
      </c>
      <c r="X16" s="26">
        <v>2286</v>
      </c>
      <c r="Y16" s="25">
        <v>7995</v>
      </c>
      <c r="Z16" s="26">
        <v>2899</v>
      </c>
      <c r="AA16" s="26">
        <v>3766</v>
      </c>
      <c r="AB16" s="26">
        <v>3871</v>
      </c>
      <c r="AC16" s="26">
        <f t="shared" si="3"/>
        <v>105</v>
      </c>
      <c r="AD16" s="27">
        <f t="shared" si="4"/>
        <v>2.7881040892193312</v>
      </c>
      <c r="AE16" s="28">
        <v>225</v>
      </c>
      <c r="AF16" s="29">
        <f>[1]Лист1!B17</f>
        <v>7995</v>
      </c>
      <c r="AG16" s="76">
        <v>5997</v>
      </c>
      <c r="AH16" s="29">
        <v>8210</v>
      </c>
      <c r="AI16" s="30">
        <v>3272</v>
      </c>
      <c r="AJ16" s="30">
        <v>3758</v>
      </c>
      <c r="AK16" s="31">
        <f t="shared" si="5"/>
        <v>48.527892561983471</v>
      </c>
      <c r="AL16" s="31">
        <f t="shared" si="6"/>
        <v>47.004377736085054</v>
      </c>
      <c r="AM16" s="32">
        <v>4072</v>
      </c>
      <c r="AN16" s="32">
        <v>4704</v>
      </c>
      <c r="AO16" s="32">
        <v>4910</v>
      </c>
      <c r="AP16" s="32">
        <v>5004</v>
      </c>
      <c r="AQ16" s="32">
        <v>5545</v>
      </c>
      <c r="AR16" s="32">
        <v>5839</v>
      </c>
      <c r="AS16" s="188">
        <v>203</v>
      </c>
      <c r="AT16" s="188">
        <v>349</v>
      </c>
      <c r="AU16" s="188">
        <v>500</v>
      </c>
      <c r="AV16" s="48">
        <v>715</v>
      </c>
      <c r="AW16" s="48">
        <v>1581</v>
      </c>
      <c r="AX16" s="48">
        <v>894</v>
      </c>
      <c r="AY16" s="48">
        <v>2366</v>
      </c>
      <c r="AZ16" s="48">
        <v>2579</v>
      </c>
      <c r="BA16" s="48">
        <v>2487</v>
      </c>
      <c r="BB16" s="48">
        <v>2537</v>
      </c>
      <c r="BC16" s="48">
        <v>2540</v>
      </c>
      <c r="BD16" s="48">
        <v>2712</v>
      </c>
      <c r="BE16" s="41">
        <f t="shared" si="7"/>
        <v>0.43464665415884929</v>
      </c>
      <c r="BF16" s="41">
        <f t="shared" si="8"/>
        <v>0.51369606003752344</v>
      </c>
      <c r="BG16" s="41">
        <f t="shared" si="9"/>
        <v>0.57185741088180109</v>
      </c>
      <c r="BH16" s="41">
        <f t="shared" si="10"/>
        <v>0.65090681676047535</v>
      </c>
      <c r="BI16" s="41">
        <f t="shared" si="11"/>
        <v>0.67667292057535955</v>
      </c>
      <c r="BJ16" s="41">
        <f t="shared" si="21"/>
        <v>0.6884302689180738</v>
      </c>
      <c r="BK16" s="41">
        <f t="shared" si="22"/>
        <v>0.69355847404627891</v>
      </c>
      <c r="BL16" s="33">
        <f t="shared" si="23"/>
        <v>0.71120584652862362</v>
      </c>
      <c r="BM16" s="41">
        <f t="shared" si="12"/>
        <v>8.943089430894309E-2</v>
      </c>
      <c r="BN16" s="41">
        <f t="shared" si="13"/>
        <v>0.19774859287054408</v>
      </c>
      <c r="BO16" s="57">
        <v>7</v>
      </c>
      <c r="BP16" s="57">
        <v>7</v>
      </c>
      <c r="BQ16" s="58">
        <v>86.67</v>
      </c>
      <c r="BR16" s="41">
        <f t="shared" si="14"/>
        <v>0.29593495934959352</v>
      </c>
      <c r="BS16" s="41">
        <f t="shared" si="15"/>
        <v>0.32257661038148844</v>
      </c>
      <c r="BT16" s="41">
        <f t="shared" si="16"/>
        <v>0.31106941838649155</v>
      </c>
      <c r="BU16" s="41">
        <f t="shared" si="24"/>
        <v>0.31732332707942462</v>
      </c>
      <c r="BV16" s="41">
        <f t="shared" si="25"/>
        <v>0.31769856160100063</v>
      </c>
      <c r="BW16" s="33">
        <f t="shared" si="26"/>
        <v>0.33032886723507915</v>
      </c>
      <c r="BX16" s="48">
        <v>5800</v>
      </c>
      <c r="BY16" s="56">
        <v>500</v>
      </c>
      <c r="BZ16" s="56">
        <f>AU16/(BY16/100)</f>
        <v>100</v>
      </c>
      <c r="CA16" s="50">
        <f>BY16/(AF16/100)</f>
        <v>6.2539086929330834</v>
      </c>
      <c r="CB16" s="51">
        <f>AU16/(AF16/100)</f>
        <v>6.2539086929330834</v>
      </c>
      <c r="CC16" s="52">
        <f>BX16*BY16</f>
        <v>2900000</v>
      </c>
      <c r="CD16" s="52">
        <f>BX16*AU16</f>
        <v>2900000</v>
      </c>
      <c r="CE16" s="53">
        <v>1510034.56</v>
      </c>
      <c r="CF16" s="53">
        <v>2856799.42</v>
      </c>
      <c r="CG16" s="53">
        <f>CD16-CE16</f>
        <v>1389965.44</v>
      </c>
      <c r="CH16" s="52">
        <v>43200.58</v>
      </c>
      <c r="CI16" s="53">
        <f>CC16-CE16</f>
        <v>1389965.44</v>
      </c>
      <c r="CJ16" s="53">
        <v>540</v>
      </c>
      <c r="CK16" s="53">
        <v>288</v>
      </c>
      <c r="CL16" s="54">
        <f t="shared" si="18"/>
        <v>49.987086776859506</v>
      </c>
      <c r="CM16" s="54">
        <f t="shared" si="19"/>
        <v>48.417761100687926</v>
      </c>
      <c r="CN16" s="48">
        <f t="shared" si="20"/>
        <v>4.365228267667292</v>
      </c>
    </row>
    <row r="17" spans="1:92" x14ac:dyDescent="0.25">
      <c r="A17" s="23" t="s">
        <v>230</v>
      </c>
      <c r="B17" s="24">
        <v>2</v>
      </c>
      <c r="C17" s="24">
        <v>3</v>
      </c>
      <c r="D17" s="24">
        <f t="shared" si="0"/>
        <v>1855</v>
      </c>
      <c r="E17" s="24">
        <v>342</v>
      </c>
      <c r="F17" s="24">
        <v>0</v>
      </c>
      <c r="G17" s="24">
        <v>347</v>
      </c>
      <c r="H17" s="24">
        <v>63</v>
      </c>
      <c r="I17" s="24">
        <v>626</v>
      </c>
      <c r="J17" s="24">
        <v>318</v>
      </c>
      <c r="K17" s="24">
        <v>0</v>
      </c>
      <c r="L17" s="24">
        <v>159</v>
      </c>
      <c r="M17" s="24">
        <v>0</v>
      </c>
      <c r="N17" s="24">
        <v>3</v>
      </c>
      <c r="O17" s="24">
        <v>4</v>
      </c>
      <c r="P17" s="24">
        <v>4</v>
      </c>
      <c r="Q17" s="24">
        <v>4</v>
      </c>
      <c r="R17" s="24">
        <f t="shared" si="1"/>
        <v>0</v>
      </c>
      <c r="S17" s="25">
        <v>2218</v>
      </c>
      <c r="T17" s="26">
        <v>352</v>
      </c>
      <c r="U17" s="26">
        <v>361</v>
      </c>
      <c r="V17" s="26">
        <v>371</v>
      </c>
      <c r="W17" s="26">
        <f t="shared" si="2"/>
        <v>9</v>
      </c>
      <c r="X17" s="26">
        <v>376</v>
      </c>
      <c r="Y17" s="25">
        <v>2289</v>
      </c>
      <c r="Z17" s="26">
        <v>455</v>
      </c>
      <c r="AA17" s="26">
        <v>591</v>
      </c>
      <c r="AB17" s="26">
        <v>619</v>
      </c>
      <c r="AC17" s="26">
        <f t="shared" si="3"/>
        <v>28</v>
      </c>
      <c r="AD17" s="27">
        <f t="shared" si="4"/>
        <v>4.7377326565143827</v>
      </c>
      <c r="AE17" s="28">
        <v>371</v>
      </c>
      <c r="AF17" s="29">
        <f>[1]Лист1!B18</f>
        <v>2289</v>
      </c>
      <c r="AG17" s="29"/>
      <c r="AH17" s="29">
        <v>2276</v>
      </c>
      <c r="AI17" s="30">
        <v>1234</v>
      </c>
      <c r="AJ17" s="30">
        <v>1296</v>
      </c>
      <c r="AK17" s="31">
        <f t="shared" si="5"/>
        <v>58.431018935978358</v>
      </c>
      <c r="AL17" s="31">
        <f t="shared" si="6"/>
        <v>56.618610747051115</v>
      </c>
      <c r="AM17" s="32">
        <v>1326</v>
      </c>
      <c r="AN17" s="32">
        <v>1328</v>
      </c>
      <c r="AO17" s="32">
        <v>1328</v>
      </c>
      <c r="AP17" s="32">
        <v>1352</v>
      </c>
      <c r="AQ17" s="32">
        <v>1353</v>
      </c>
      <c r="AR17" s="32">
        <v>1355</v>
      </c>
      <c r="AS17" s="188"/>
      <c r="AT17" s="188"/>
      <c r="AU17" s="188"/>
      <c r="AV17" s="48">
        <v>807</v>
      </c>
      <c r="AW17" s="48">
        <v>811</v>
      </c>
      <c r="AX17" s="48">
        <v>898</v>
      </c>
      <c r="AY17" s="48">
        <v>899</v>
      </c>
      <c r="AZ17" s="48">
        <v>902</v>
      </c>
      <c r="BA17" s="48">
        <v>902</v>
      </c>
      <c r="BB17" s="48">
        <v>923</v>
      </c>
      <c r="BC17" s="48">
        <v>923</v>
      </c>
      <c r="BD17" s="48">
        <v>924</v>
      </c>
      <c r="BE17" s="41">
        <f t="shared" si="7"/>
        <v>0.53910004368719966</v>
      </c>
      <c r="BF17" s="41">
        <f t="shared" si="8"/>
        <v>0.56618610747051112</v>
      </c>
      <c r="BG17" s="41">
        <f t="shared" si="9"/>
        <v>0.57929226736566186</v>
      </c>
      <c r="BH17" s="41">
        <f t="shared" si="10"/>
        <v>0.58016601135867196</v>
      </c>
      <c r="BI17" s="41">
        <f t="shared" si="11"/>
        <v>0.58016601135867196</v>
      </c>
      <c r="BJ17" s="41">
        <f t="shared" si="21"/>
        <v>0.59065093927479251</v>
      </c>
      <c r="BK17" s="41">
        <f t="shared" si="22"/>
        <v>0.5910878112712975</v>
      </c>
      <c r="BL17" s="33">
        <f t="shared" si="23"/>
        <v>0.59534270650263621</v>
      </c>
      <c r="BM17" s="41">
        <f t="shared" si="12"/>
        <v>0.35255570117955437</v>
      </c>
      <c r="BN17" s="41">
        <f t="shared" si="13"/>
        <v>0.35430318916557446</v>
      </c>
      <c r="BO17" s="42"/>
      <c r="BP17" s="42"/>
      <c r="BQ17" s="43"/>
      <c r="BR17" s="41">
        <f t="shared" si="14"/>
        <v>0.39274792485801663</v>
      </c>
      <c r="BS17" s="41">
        <f t="shared" si="15"/>
        <v>0.39405854084753167</v>
      </c>
      <c r="BT17" s="41">
        <f t="shared" si="16"/>
        <v>0.39405854084753167</v>
      </c>
      <c r="BU17" s="41">
        <f t="shared" si="24"/>
        <v>0.40323285277413717</v>
      </c>
      <c r="BV17" s="41">
        <f t="shared" si="25"/>
        <v>0.40323285277413717</v>
      </c>
      <c r="BW17" s="33">
        <f t="shared" si="26"/>
        <v>0.40597539543057998</v>
      </c>
      <c r="BX17" s="48"/>
      <c r="BY17" s="48"/>
      <c r="BZ17" s="56"/>
      <c r="CA17" s="50"/>
      <c r="CB17" s="51"/>
      <c r="CC17" s="52"/>
      <c r="CD17" s="52"/>
      <c r="CE17" s="53"/>
      <c r="CF17" s="53"/>
      <c r="CG17" s="53"/>
      <c r="CH17" s="52"/>
      <c r="CI17" s="53"/>
      <c r="CJ17" s="53"/>
      <c r="CK17" s="53"/>
      <c r="CL17" s="54">
        <f t="shared" si="18"/>
        <v>27.908025247971146</v>
      </c>
      <c r="CM17" s="54">
        <f t="shared" si="19"/>
        <v>27.042376583660985</v>
      </c>
      <c r="CN17" s="48">
        <f t="shared" si="20"/>
        <v>0</v>
      </c>
    </row>
    <row r="18" spans="1:92" x14ac:dyDescent="0.25">
      <c r="A18" s="23" t="s">
        <v>231</v>
      </c>
      <c r="B18" s="24">
        <v>2</v>
      </c>
      <c r="C18" s="24">
        <v>4</v>
      </c>
      <c r="D18" s="24">
        <f t="shared" si="0"/>
        <v>2331</v>
      </c>
      <c r="E18" s="24">
        <v>88</v>
      </c>
      <c r="F18" s="24">
        <v>0</v>
      </c>
      <c r="G18" s="24">
        <v>80</v>
      </c>
      <c r="H18" s="24">
        <v>98</v>
      </c>
      <c r="I18" s="24">
        <v>1075</v>
      </c>
      <c r="J18" s="24">
        <v>841</v>
      </c>
      <c r="K18" s="24">
        <v>0</v>
      </c>
      <c r="L18" s="24">
        <v>149</v>
      </c>
      <c r="M18" s="24">
        <v>0</v>
      </c>
      <c r="N18" s="24">
        <v>4</v>
      </c>
      <c r="O18" s="24">
        <v>4</v>
      </c>
      <c r="P18" s="24">
        <v>4</v>
      </c>
      <c r="Q18" s="24">
        <v>5</v>
      </c>
      <c r="R18" s="24">
        <f t="shared" si="1"/>
        <v>1</v>
      </c>
      <c r="S18" s="25">
        <v>5243</v>
      </c>
      <c r="T18" s="26">
        <v>1472</v>
      </c>
      <c r="U18" s="26">
        <v>1577</v>
      </c>
      <c r="V18" s="26">
        <v>1571</v>
      </c>
      <c r="W18" s="26">
        <f t="shared" si="2"/>
        <v>105</v>
      </c>
      <c r="X18" s="26">
        <v>1617</v>
      </c>
      <c r="Y18" s="25">
        <v>5200</v>
      </c>
      <c r="Z18" s="26">
        <v>1666</v>
      </c>
      <c r="AA18" s="26">
        <v>2118</v>
      </c>
      <c r="AB18" s="26">
        <v>2133</v>
      </c>
      <c r="AC18" s="26">
        <f t="shared" si="3"/>
        <v>15</v>
      </c>
      <c r="AD18" s="27">
        <f t="shared" si="4"/>
        <v>0.70821529745042489</v>
      </c>
      <c r="AE18" s="28">
        <v>22</v>
      </c>
      <c r="AF18" s="29">
        <v>4969</v>
      </c>
      <c r="AG18" s="29">
        <v>3460</v>
      </c>
      <c r="AH18" s="29">
        <v>5261</v>
      </c>
      <c r="AI18" s="30">
        <v>3375</v>
      </c>
      <c r="AJ18" s="30">
        <v>3531</v>
      </c>
      <c r="AK18" s="31">
        <f t="shared" si="5"/>
        <v>67.34693877551021</v>
      </c>
      <c r="AL18" s="31">
        <f t="shared" si="6"/>
        <v>67.90384615384616</v>
      </c>
      <c r="AM18" s="32">
        <v>3761</v>
      </c>
      <c r="AN18" s="32">
        <v>3799</v>
      </c>
      <c r="AO18" s="32">
        <v>3819</v>
      </c>
      <c r="AP18" s="32">
        <v>3825</v>
      </c>
      <c r="AQ18" s="32">
        <v>3830</v>
      </c>
      <c r="AR18" s="32">
        <v>3830</v>
      </c>
      <c r="AS18" s="188"/>
      <c r="AT18" s="188"/>
      <c r="AU18" s="188"/>
      <c r="AV18" s="48">
        <v>2561</v>
      </c>
      <c r="AW18" s="48">
        <v>2605</v>
      </c>
      <c r="AX18" s="48">
        <v>2715</v>
      </c>
      <c r="AY18" s="48">
        <v>2752</v>
      </c>
      <c r="AZ18" s="48">
        <v>2755</v>
      </c>
      <c r="BA18" s="48">
        <v>2781</v>
      </c>
      <c r="BB18" s="48">
        <v>2838</v>
      </c>
      <c r="BC18" s="48">
        <v>2837</v>
      </c>
      <c r="BD18" s="48">
        <v>2845</v>
      </c>
      <c r="BE18" s="41">
        <f t="shared" si="7"/>
        <v>0.67921110887502512</v>
      </c>
      <c r="BF18" s="41">
        <f t="shared" si="8"/>
        <v>0.71060575568524853</v>
      </c>
      <c r="BG18" s="41">
        <f t="shared" si="9"/>
        <v>0.75689273495673171</v>
      </c>
      <c r="BH18" s="41">
        <f t="shared" si="10"/>
        <v>0.76454014892332456</v>
      </c>
      <c r="BI18" s="41">
        <f t="shared" si="11"/>
        <v>0.76856510364258401</v>
      </c>
      <c r="BJ18" s="41">
        <f t="shared" si="21"/>
        <v>0.76977259005836185</v>
      </c>
      <c r="BK18" s="41">
        <f t="shared" si="22"/>
        <v>0.77077882873817671</v>
      </c>
      <c r="BL18" s="33">
        <f t="shared" si="23"/>
        <v>0.72799847937654438</v>
      </c>
      <c r="BM18" s="41">
        <f t="shared" si="12"/>
        <v>0.51539545180116719</v>
      </c>
      <c r="BN18" s="41">
        <f t="shared" si="13"/>
        <v>0.52425035218353788</v>
      </c>
      <c r="BO18" s="42"/>
      <c r="BP18" s="42"/>
      <c r="BQ18" s="43"/>
      <c r="BR18" s="41">
        <f t="shared" si="14"/>
        <v>0.55383376937009454</v>
      </c>
      <c r="BS18" s="41">
        <f t="shared" si="15"/>
        <v>0.55443751257798346</v>
      </c>
      <c r="BT18" s="41">
        <f t="shared" si="16"/>
        <v>0.55966995371302075</v>
      </c>
      <c r="BU18" s="41">
        <f t="shared" si="24"/>
        <v>0.57114107466291009</v>
      </c>
      <c r="BV18" s="41">
        <f t="shared" si="25"/>
        <v>0.57093982692694711</v>
      </c>
      <c r="BW18" s="33">
        <f t="shared" si="26"/>
        <v>0.54077171640372557</v>
      </c>
      <c r="BX18" s="48"/>
      <c r="BY18" s="48"/>
      <c r="BZ18" s="56"/>
      <c r="CA18" s="50"/>
      <c r="CB18" s="51"/>
      <c r="CC18" s="52"/>
      <c r="CD18" s="52"/>
      <c r="CE18" s="53"/>
      <c r="CF18" s="53"/>
      <c r="CG18" s="53"/>
      <c r="CH18" s="52"/>
      <c r="CI18" s="53"/>
      <c r="CJ18" s="53"/>
      <c r="CK18" s="53"/>
      <c r="CL18" s="54">
        <f t="shared" si="18"/>
        <v>40.682815182147628</v>
      </c>
      <c r="CM18" s="54">
        <f t="shared" si="19"/>
        <v>41.019230769230766</v>
      </c>
      <c r="CN18" s="48">
        <f t="shared" si="20"/>
        <v>0</v>
      </c>
    </row>
    <row r="19" spans="1:92" ht="30" x14ac:dyDescent="0.25">
      <c r="A19" s="23" t="s">
        <v>232</v>
      </c>
      <c r="B19" s="24">
        <v>3</v>
      </c>
      <c r="C19" s="24">
        <v>31</v>
      </c>
      <c r="D19" s="24">
        <f t="shared" si="0"/>
        <v>2408</v>
      </c>
      <c r="E19" s="24">
        <v>397</v>
      </c>
      <c r="F19" s="24">
        <v>0</v>
      </c>
      <c r="G19" s="24">
        <v>32</v>
      </c>
      <c r="H19" s="24">
        <v>86</v>
      </c>
      <c r="I19" s="24">
        <v>506</v>
      </c>
      <c r="J19" s="24">
        <v>1034</v>
      </c>
      <c r="K19" s="24">
        <v>0</v>
      </c>
      <c r="L19" s="24">
        <v>353</v>
      </c>
      <c r="M19" s="24">
        <v>0</v>
      </c>
      <c r="N19" s="24">
        <v>33</v>
      </c>
      <c r="O19" s="24">
        <v>33</v>
      </c>
      <c r="P19" s="24">
        <v>32</v>
      </c>
      <c r="Q19" s="24">
        <v>32</v>
      </c>
      <c r="R19" s="24">
        <f t="shared" si="1"/>
        <v>0</v>
      </c>
      <c r="S19" s="25">
        <v>9003</v>
      </c>
      <c r="T19" s="26">
        <v>796</v>
      </c>
      <c r="U19" s="26">
        <v>909</v>
      </c>
      <c r="V19" s="26">
        <v>923</v>
      </c>
      <c r="W19" s="26">
        <f t="shared" si="2"/>
        <v>113</v>
      </c>
      <c r="X19" s="26">
        <v>2997</v>
      </c>
      <c r="Y19" s="25">
        <v>9263</v>
      </c>
      <c r="Z19" s="26">
        <v>4052</v>
      </c>
      <c r="AA19" s="26">
        <v>4776</v>
      </c>
      <c r="AB19" s="26">
        <v>4867</v>
      </c>
      <c r="AC19" s="26">
        <f t="shared" si="3"/>
        <v>91</v>
      </c>
      <c r="AD19" s="27">
        <f t="shared" si="4"/>
        <v>1.9053601340033501</v>
      </c>
      <c r="AE19" s="28">
        <v>6</v>
      </c>
      <c r="AF19" s="29">
        <f>[1]Лист1!B20</f>
        <v>9023</v>
      </c>
      <c r="AG19" s="77">
        <v>6768</v>
      </c>
      <c r="AH19" s="29">
        <v>9370</v>
      </c>
      <c r="AI19" s="30">
        <v>6753</v>
      </c>
      <c r="AJ19" s="30">
        <v>6888</v>
      </c>
      <c r="AK19" s="31">
        <f t="shared" si="5"/>
        <v>76.507830723092297</v>
      </c>
      <c r="AL19" s="31">
        <f t="shared" si="6"/>
        <v>74.360358415200267</v>
      </c>
      <c r="AM19" s="32">
        <v>6421</v>
      </c>
      <c r="AN19" s="32">
        <v>6479</v>
      </c>
      <c r="AO19" s="32">
        <v>6522</v>
      </c>
      <c r="AP19" s="32">
        <v>6567</v>
      </c>
      <c r="AQ19" s="32">
        <v>7051</v>
      </c>
      <c r="AR19" s="32">
        <v>7079</v>
      </c>
      <c r="AS19" s="188"/>
      <c r="AT19" s="188"/>
      <c r="AU19" s="188">
        <v>463</v>
      </c>
      <c r="AV19" s="48">
        <v>2261</v>
      </c>
      <c r="AW19" s="48">
        <v>2315</v>
      </c>
      <c r="AX19" s="48">
        <v>2472</v>
      </c>
      <c r="AY19" s="48">
        <v>2659</v>
      </c>
      <c r="AZ19" s="48">
        <v>2841</v>
      </c>
      <c r="BA19" s="48">
        <v>2921</v>
      </c>
      <c r="BB19" s="48">
        <v>3099</v>
      </c>
      <c r="BC19" s="48">
        <v>3118</v>
      </c>
      <c r="BD19" s="48">
        <v>3166</v>
      </c>
      <c r="BE19" s="41">
        <f t="shared" si="7"/>
        <v>0.74842070264878646</v>
      </c>
      <c r="BF19" s="41">
        <f t="shared" si="8"/>
        <v>0.76338246702870438</v>
      </c>
      <c r="BG19" s="41">
        <f t="shared" si="9"/>
        <v>0.76293915549152169</v>
      </c>
      <c r="BH19" s="41">
        <f t="shared" si="10"/>
        <v>0.76936717278067157</v>
      </c>
      <c r="BI19" s="41">
        <f t="shared" si="11"/>
        <v>0.7741327718053862</v>
      </c>
      <c r="BJ19" s="41">
        <f t="shared" si="21"/>
        <v>0.77912002659869228</v>
      </c>
      <c r="BK19" s="41">
        <f t="shared" si="22"/>
        <v>0.78144741216890168</v>
      </c>
      <c r="BL19" s="33">
        <f t="shared" si="23"/>
        <v>0.75549626467449305</v>
      </c>
      <c r="BM19" s="41">
        <f t="shared" si="12"/>
        <v>0.25058184639255238</v>
      </c>
      <c r="BN19" s="41">
        <f t="shared" si="13"/>
        <v>0.25656655214451957</v>
      </c>
      <c r="BO19" s="42">
        <v>21</v>
      </c>
      <c r="BP19" s="42">
        <v>21</v>
      </c>
      <c r="BQ19" s="43">
        <v>46.67</v>
      </c>
      <c r="BR19" s="41">
        <f t="shared" si="14"/>
        <v>0.29469134434223648</v>
      </c>
      <c r="BS19" s="41">
        <f t="shared" si="15"/>
        <v>0.31486201928405189</v>
      </c>
      <c r="BT19" s="41">
        <f t="shared" si="16"/>
        <v>0.323728250027707</v>
      </c>
      <c r="BU19" s="41">
        <f t="shared" si="24"/>
        <v>0.3434556134323396</v>
      </c>
      <c r="BV19" s="41">
        <f t="shared" si="25"/>
        <v>0.34556134323395765</v>
      </c>
      <c r="BW19" s="33">
        <f t="shared" si="26"/>
        <v>0.33788687299893277</v>
      </c>
      <c r="BX19" s="48">
        <v>2700</v>
      </c>
      <c r="BY19" s="48">
        <v>500</v>
      </c>
      <c r="BZ19" s="56">
        <f>AU19/(BY19/100)</f>
        <v>92.6</v>
      </c>
      <c r="CA19" s="50">
        <f>BY19/(AF19/100)</f>
        <v>5.5413942147844395</v>
      </c>
      <c r="CB19" s="51">
        <f>AU19/(AF19/100)</f>
        <v>5.1313310428903911</v>
      </c>
      <c r="CC19" s="52">
        <f>BX19*BY19</f>
        <v>1350000</v>
      </c>
      <c r="CD19" s="52">
        <f>BX19*AU19</f>
        <v>1250100</v>
      </c>
      <c r="CE19" s="53">
        <v>1147782.26</v>
      </c>
      <c r="CF19" s="53">
        <v>1257559.1499999999</v>
      </c>
      <c r="CG19" s="53">
        <f>CD19-CE19</f>
        <v>102317.73999999999</v>
      </c>
      <c r="CH19" s="52">
        <v>92440.85</v>
      </c>
      <c r="CI19" s="53">
        <f>CC19-CE19</f>
        <v>202217.74</v>
      </c>
      <c r="CJ19" s="53">
        <v>516</v>
      </c>
      <c r="CK19" s="53">
        <v>436</v>
      </c>
      <c r="CL19" s="54">
        <f t="shared" si="18"/>
        <v>54.059757858491615</v>
      </c>
      <c r="CM19" s="54">
        <f t="shared" si="19"/>
        <v>52.542372881355938</v>
      </c>
      <c r="CN19" s="48">
        <f t="shared" si="20"/>
        <v>0</v>
      </c>
    </row>
    <row r="20" spans="1:92" x14ac:dyDescent="0.25">
      <c r="A20" s="23" t="s">
        <v>233</v>
      </c>
      <c r="B20" s="24" t="s">
        <v>234</v>
      </c>
      <c r="C20" s="24">
        <v>11</v>
      </c>
      <c r="D20" s="24">
        <f t="shared" si="0"/>
        <v>515</v>
      </c>
      <c r="E20" s="24">
        <v>0</v>
      </c>
      <c r="F20" s="24">
        <v>0</v>
      </c>
      <c r="G20" s="24">
        <v>0</v>
      </c>
      <c r="H20" s="24">
        <v>0</v>
      </c>
      <c r="I20" s="24">
        <v>515</v>
      </c>
      <c r="J20" s="24">
        <v>0</v>
      </c>
      <c r="K20" s="24">
        <v>0</v>
      </c>
      <c r="L20" s="24">
        <v>0</v>
      </c>
      <c r="M20" s="24">
        <v>0</v>
      </c>
      <c r="N20" s="24">
        <v>14</v>
      </c>
      <c r="O20" s="24">
        <v>14</v>
      </c>
      <c r="P20" s="24">
        <v>15</v>
      </c>
      <c r="Q20" s="24">
        <v>15</v>
      </c>
      <c r="R20" s="24">
        <f t="shared" si="1"/>
        <v>0</v>
      </c>
      <c r="S20" s="25">
        <v>4862</v>
      </c>
      <c r="T20" s="26">
        <v>47</v>
      </c>
      <c r="U20" s="26">
        <v>48</v>
      </c>
      <c r="V20" s="26">
        <v>49</v>
      </c>
      <c r="W20" s="26">
        <f t="shared" si="2"/>
        <v>1</v>
      </c>
      <c r="X20" s="26">
        <v>991</v>
      </c>
      <c r="Y20" s="25">
        <v>4920</v>
      </c>
      <c r="Z20" s="26">
        <v>1760</v>
      </c>
      <c r="AA20" s="26">
        <v>3061</v>
      </c>
      <c r="AB20" s="26">
        <v>3422</v>
      </c>
      <c r="AC20" s="26">
        <f t="shared" si="3"/>
        <v>361</v>
      </c>
      <c r="AD20" s="27">
        <f t="shared" si="4"/>
        <v>11.793531525645214</v>
      </c>
      <c r="AE20" s="28">
        <v>1999</v>
      </c>
      <c r="AF20" s="29">
        <f>[1]Лист1!B21</f>
        <v>4920</v>
      </c>
      <c r="AG20" s="29">
        <v>3675</v>
      </c>
      <c r="AH20" s="29">
        <v>5011</v>
      </c>
      <c r="AI20" s="30">
        <v>3809</v>
      </c>
      <c r="AJ20" s="30">
        <v>3838</v>
      </c>
      <c r="AK20" s="31">
        <f t="shared" si="5"/>
        <v>78.938708350473064</v>
      </c>
      <c r="AL20" s="31">
        <f t="shared" si="6"/>
        <v>78.008130081300806</v>
      </c>
      <c r="AM20" s="32">
        <v>3837</v>
      </c>
      <c r="AN20" s="32">
        <v>3841</v>
      </c>
      <c r="AO20" s="32">
        <v>3843</v>
      </c>
      <c r="AP20" s="32">
        <v>3842</v>
      </c>
      <c r="AQ20" s="32">
        <v>3842</v>
      </c>
      <c r="AR20" s="32">
        <v>3838</v>
      </c>
      <c r="AS20" s="188"/>
      <c r="AT20" s="188"/>
      <c r="AU20" s="188"/>
      <c r="AV20" s="48">
        <v>875</v>
      </c>
      <c r="AW20" s="48">
        <v>914</v>
      </c>
      <c r="AX20" s="48">
        <v>904</v>
      </c>
      <c r="AY20" s="48">
        <v>957</v>
      </c>
      <c r="AZ20" s="48">
        <v>1014</v>
      </c>
      <c r="BA20" s="48">
        <v>1041</v>
      </c>
      <c r="BB20" s="48">
        <v>1060</v>
      </c>
      <c r="BC20" s="48">
        <v>1076</v>
      </c>
      <c r="BD20" s="48">
        <v>1137</v>
      </c>
      <c r="BE20" s="41">
        <f t="shared" si="7"/>
        <v>0.77418699186991868</v>
      </c>
      <c r="BF20" s="41">
        <f t="shared" si="8"/>
        <v>0.78008130081300808</v>
      </c>
      <c r="BG20" s="41">
        <f t="shared" si="9"/>
        <v>0.77987804878048783</v>
      </c>
      <c r="BH20" s="41">
        <f t="shared" si="10"/>
        <v>0.78069105691056906</v>
      </c>
      <c r="BI20" s="41">
        <f t="shared" si="11"/>
        <v>0.78109756097560978</v>
      </c>
      <c r="BJ20" s="41">
        <f t="shared" si="21"/>
        <v>0.78089430894308942</v>
      </c>
      <c r="BK20" s="41">
        <f t="shared" si="22"/>
        <v>0.78089430894308942</v>
      </c>
      <c r="BL20" s="33">
        <f t="shared" si="23"/>
        <v>0.76591498702853722</v>
      </c>
      <c r="BM20" s="41">
        <f t="shared" si="12"/>
        <v>0.17784552845528456</v>
      </c>
      <c r="BN20" s="41">
        <f t="shared" si="13"/>
        <v>0.18577235772357722</v>
      </c>
      <c r="BO20" s="42"/>
      <c r="BP20" s="42"/>
      <c r="BQ20" s="43"/>
      <c r="BR20" s="41">
        <f t="shared" si="14"/>
        <v>0.19451219512195123</v>
      </c>
      <c r="BS20" s="41">
        <f t="shared" si="15"/>
        <v>0.20609756097560974</v>
      </c>
      <c r="BT20" s="41">
        <f t="shared" si="16"/>
        <v>0.21158536585365853</v>
      </c>
      <c r="BU20" s="41">
        <f t="shared" si="24"/>
        <v>0.21544715447154472</v>
      </c>
      <c r="BV20" s="41">
        <f t="shared" si="25"/>
        <v>0.21869918699186991</v>
      </c>
      <c r="BW20" s="33">
        <f t="shared" si="26"/>
        <v>0.22690081819996008</v>
      </c>
      <c r="BX20" s="48"/>
      <c r="BY20" s="48"/>
      <c r="BZ20" s="56"/>
      <c r="CA20" s="50"/>
      <c r="CB20" s="51"/>
      <c r="CC20" s="52"/>
      <c r="CD20" s="52"/>
      <c r="CE20" s="53"/>
      <c r="CF20" s="53"/>
      <c r="CG20" s="53"/>
      <c r="CH20" s="52"/>
      <c r="CI20" s="53"/>
      <c r="CJ20" s="53"/>
      <c r="CK20" s="53"/>
      <c r="CL20" s="54">
        <f t="shared" si="18"/>
        <v>70.382558617852737</v>
      </c>
      <c r="CM20" s="54">
        <f t="shared" si="19"/>
        <v>69.552845528455279</v>
      </c>
      <c r="CN20" s="48">
        <f t="shared" si="20"/>
        <v>0</v>
      </c>
    </row>
    <row r="21" spans="1:92" x14ac:dyDescent="0.25">
      <c r="A21" s="23" t="s">
        <v>235</v>
      </c>
      <c r="B21" s="24">
        <v>2</v>
      </c>
      <c r="C21" s="24">
        <v>3</v>
      </c>
      <c r="D21" s="24">
        <f t="shared" si="0"/>
        <v>1523</v>
      </c>
      <c r="E21" s="24">
        <v>187</v>
      </c>
      <c r="F21" s="24">
        <v>0</v>
      </c>
      <c r="G21" s="24">
        <v>60</v>
      </c>
      <c r="H21" s="24">
        <v>140</v>
      </c>
      <c r="I21" s="24">
        <v>579</v>
      </c>
      <c r="J21" s="24">
        <v>421</v>
      </c>
      <c r="K21" s="24">
        <v>0</v>
      </c>
      <c r="L21" s="24">
        <v>136</v>
      </c>
      <c r="M21" s="24">
        <v>0</v>
      </c>
      <c r="N21" s="24">
        <v>4</v>
      </c>
      <c r="O21" s="24">
        <v>4</v>
      </c>
      <c r="P21" s="24">
        <v>5</v>
      </c>
      <c r="Q21" s="24">
        <v>5</v>
      </c>
      <c r="R21" s="24">
        <f t="shared" si="1"/>
        <v>0</v>
      </c>
      <c r="S21" s="25">
        <v>1745</v>
      </c>
      <c r="T21" s="26">
        <v>1055</v>
      </c>
      <c r="U21" s="26">
        <v>1054</v>
      </c>
      <c r="V21" s="26">
        <v>1054</v>
      </c>
      <c r="W21" s="26">
        <f t="shared" si="2"/>
        <v>-1</v>
      </c>
      <c r="X21" s="26">
        <v>1054</v>
      </c>
      <c r="Y21" s="25">
        <v>1779</v>
      </c>
      <c r="Z21" s="26">
        <v>1057</v>
      </c>
      <c r="AA21" s="26">
        <v>1312</v>
      </c>
      <c r="AB21" s="26">
        <v>1317</v>
      </c>
      <c r="AC21" s="26">
        <f t="shared" si="3"/>
        <v>5</v>
      </c>
      <c r="AD21" s="27">
        <f t="shared" si="4"/>
        <v>0.38109756097560976</v>
      </c>
      <c r="AE21" s="28">
        <v>71</v>
      </c>
      <c r="AF21" s="29">
        <f>[1]Лист1!B22</f>
        <v>1660</v>
      </c>
      <c r="AG21" s="78">
        <v>1245</v>
      </c>
      <c r="AH21" s="29">
        <v>1798</v>
      </c>
      <c r="AI21" s="30">
        <v>980</v>
      </c>
      <c r="AJ21" s="30">
        <v>1001</v>
      </c>
      <c r="AK21" s="31">
        <f t="shared" si="5"/>
        <v>57.363896848137536</v>
      </c>
      <c r="AL21" s="31">
        <f t="shared" si="6"/>
        <v>56.26756604834177</v>
      </c>
      <c r="AM21" s="32">
        <v>1114</v>
      </c>
      <c r="AN21" s="32">
        <v>1234</v>
      </c>
      <c r="AO21" s="32">
        <v>1287</v>
      </c>
      <c r="AP21" s="32">
        <v>1287</v>
      </c>
      <c r="AQ21" s="32">
        <v>1322</v>
      </c>
      <c r="AR21" s="32">
        <v>1322</v>
      </c>
      <c r="AS21" s="188">
        <v>29</v>
      </c>
      <c r="AT21" s="188">
        <v>35</v>
      </c>
      <c r="AU21" s="188">
        <v>35</v>
      </c>
      <c r="AV21" s="48">
        <v>906</v>
      </c>
      <c r="AW21" s="48">
        <v>946</v>
      </c>
      <c r="AX21" s="48">
        <v>1119</v>
      </c>
      <c r="AY21" s="48">
        <v>1153</v>
      </c>
      <c r="AZ21" s="48">
        <v>1368</v>
      </c>
      <c r="BA21" s="48">
        <v>1389</v>
      </c>
      <c r="BB21" s="48">
        <v>1407</v>
      </c>
      <c r="BC21" s="48">
        <v>1407</v>
      </c>
      <c r="BD21" s="48">
        <v>1407</v>
      </c>
      <c r="BE21" s="41">
        <f t="shared" si="7"/>
        <v>0.60783132530120487</v>
      </c>
      <c r="BF21" s="41">
        <f t="shared" si="8"/>
        <v>0.62409638554216873</v>
      </c>
      <c r="BG21" s="41">
        <f t="shared" si="9"/>
        <v>0.69216867469879517</v>
      </c>
      <c r="BH21" s="41">
        <f t="shared" si="10"/>
        <v>0.76445783132530121</v>
      </c>
      <c r="BI21" s="41">
        <f t="shared" si="11"/>
        <v>0.79638554216867474</v>
      </c>
      <c r="BJ21" s="41">
        <f t="shared" si="21"/>
        <v>0.79638554216867474</v>
      </c>
      <c r="BK21" s="41">
        <f t="shared" si="22"/>
        <v>0.79638554216867474</v>
      </c>
      <c r="BL21" s="33">
        <f t="shared" si="23"/>
        <v>0.73526140155728592</v>
      </c>
      <c r="BM21" s="41">
        <f t="shared" si="12"/>
        <v>0.54578313253012045</v>
      </c>
      <c r="BN21" s="41">
        <f t="shared" si="13"/>
        <v>0.5698795180722892</v>
      </c>
      <c r="BO21" s="42">
        <v>3</v>
      </c>
      <c r="BP21" s="42">
        <v>3</v>
      </c>
      <c r="BQ21" s="43">
        <v>93.33</v>
      </c>
      <c r="BR21" s="41">
        <f t="shared" si="14"/>
        <v>0.694578313253012</v>
      </c>
      <c r="BS21" s="41">
        <f t="shared" si="15"/>
        <v>0.82409638554216869</v>
      </c>
      <c r="BT21" s="41">
        <f t="shared" si="16"/>
        <v>0.83674698795180724</v>
      </c>
      <c r="BU21" s="41">
        <f t="shared" si="24"/>
        <v>0.84759036144578315</v>
      </c>
      <c r="BV21" s="41">
        <f t="shared" si="25"/>
        <v>0.84759036144578315</v>
      </c>
      <c r="BW21" s="33">
        <f t="shared" si="26"/>
        <v>0.78253615127919907</v>
      </c>
      <c r="BX21" s="48">
        <v>6400</v>
      </c>
      <c r="BY21" s="48">
        <v>35</v>
      </c>
      <c r="BZ21" s="56">
        <f>AU21/(BY21/100)</f>
        <v>100</v>
      </c>
      <c r="CA21" s="50">
        <f>BY21/(AF21/100)</f>
        <v>2.1084337349397591</v>
      </c>
      <c r="CB21" s="51">
        <f>AU21/(AF21/100)</f>
        <v>2.1084337349397591</v>
      </c>
      <c r="CC21" s="52">
        <f>BX21*BY21</f>
        <v>224000</v>
      </c>
      <c r="CD21" s="52">
        <f>BX21*AU21</f>
        <v>224000</v>
      </c>
      <c r="CE21" s="53">
        <v>203188.68</v>
      </c>
      <c r="CF21" s="53">
        <v>219804.37</v>
      </c>
      <c r="CG21" s="53">
        <f>CD21-CE21</f>
        <v>20811.320000000007</v>
      </c>
      <c r="CH21" s="52">
        <v>4195.63</v>
      </c>
      <c r="CI21" s="53">
        <f>CC21-CE21</f>
        <v>20811.320000000007</v>
      </c>
      <c r="CJ21" s="53">
        <v>42</v>
      </c>
      <c r="CK21" s="53">
        <v>34</v>
      </c>
      <c r="CL21" s="54">
        <f t="shared" si="18"/>
        <v>75.472779369627517</v>
      </c>
      <c r="CM21" s="54">
        <f t="shared" si="19"/>
        <v>74.03035413153458</v>
      </c>
      <c r="CN21" s="48">
        <f t="shared" si="20"/>
        <v>2.1084337349397591</v>
      </c>
    </row>
    <row r="22" spans="1:92" x14ac:dyDescent="0.25">
      <c r="A22" s="23" t="s">
        <v>236</v>
      </c>
      <c r="B22" s="24">
        <v>1</v>
      </c>
      <c r="C22" s="24">
        <v>12</v>
      </c>
      <c r="D22" s="24">
        <f t="shared" si="0"/>
        <v>497</v>
      </c>
      <c r="E22" s="24">
        <v>0</v>
      </c>
      <c r="F22" s="24">
        <v>0</v>
      </c>
      <c r="G22" s="24">
        <v>0</v>
      </c>
      <c r="H22" s="24">
        <v>0</v>
      </c>
      <c r="I22" s="24">
        <v>497</v>
      </c>
      <c r="J22" s="24">
        <v>0</v>
      </c>
      <c r="K22" s="24">
        <v>0</v>
      </c>
      <c r="L22" s="24">
        <v>0</v>
      </c>
      <c r="M22" s="24">
        <v>0</v>
      </c>
      <c r="N22" s="24">
        <v>13</v>
      </c>
      <c r="O22" s="24">
        <v>13</v>
      </c>
      <c r="P22" s="24">
        <v>13</v>
      </c>
      <c r="Q22" s="24">
        <v>13</v>
      </c>
      <c r="R22" s="24">
        <f t="shared" si="1"/>
        <v>0</v>
      </c>
      <c r="S22" s="25">
        <v>4474</v>
      </c>
      <c r="T22" s="26">
        <v>521</v>
      </c>
      <c r="U22" s="26">
        <v>572</v>
      </c>
      <c r="V22" s="26">
        <v>720</v>
      </c>
      <c r="W22" s="26">
        <f t="shared" si="2"/>
        <v>51</v>
      </c>
      <c r="X22" s="26">
        <v>754</v>
      </c>
      <c r="Y22" s="25">
        <v>4545</v>
      </c>
      <c r="Z22" s="26">
        <v>863</v>
      </c>
      <c r="AA22" s="26">
        <v>1652</v>
      </c>
      <c r="AB22" s="26">
        <v>2559</v>
      </c>
      <c r="AC22" s="26">
        <f t="shared" si="3"/>
        <v>907</v>
      </c>
      <c r="AD22" s="27">
        <f t="shared" si="4"/>
        <v>54.903147699757874</v>
      </c>
      <c r="AE22" s="28">
        <v>454</v>
      </c>
      <c r="AF22" s="29">
        <f>[1]Лист1!B23</f>
        <v>4545</v>
      </c>
      <c r="AG22" s="29">
        <v>3258</v>
      </c>
      <c r="AH22" s="29">
        <v>4672</v>
      </c>
      <c r="AI22" s="30">
        <v>3252</v>
      </c>
      <c r="AJ22" s="30">
        <v>3306</v>
      </c>
      <c r="AK22" s="31">
        <f t="shared" si="5"/>
        <v>73.893607510058104</v>
      </c>
      <c r="AL22" s="31">
        <f t="shared" si="6"/>
        <v>72.73927392739273</v>
      </c>
      <c r="AM22" s="32">
        <v>3359</v>
      </c>
      <c r="AN22" s="32">
        <v>3364</v>
      </c>
      <c r="AO22" s="32">
        <v>3388</v>
      </c>
      <c r="AP22" s="32">
        <v>3420</v>
      </c>
      <c r="AQ22" s="32">
        <v>3423</v>
      </c>
      <c r="AR22" s="32">
        <v>3424</v>
      </c>
      <c r="AS22" s="188"/>
      <c r="AT22" s="188"/>
      <c r="AU22" s="188"/>
      <c r="AV22" s="48">
        <v>856</v>
      </c>
      <c r="AW22" s="48">
        <v>863</v>
      </c>
      <c r="AX22" s="48">
        <v>941</v>
      </c>
      <c r="AY22" s="48">
        <v>948</v>
      </c>
      <c r="AZ22" s="48">
        <v>968</v>
      </c>
      <c r="BA22" s="48">
        <v>1010</v>
      </c>
      <c r="BB22" s="48">
        <v>1039</v>
      </c>
      <c r="BC22" s="48">
        <v>1044</v>
      </c>
      <c r="BD22" s="48">
        <v>1060</v>
      </c>
      <c r="BE22" s="41">
        <f t="shared" si="7"/>
        <v>0.71551155115511555</v>
      </c>
      <c r="BF22" s="41">
        <f t="shared" si="8"/>
        <v>0.72739273927392745</v>
      </c>
      <c r="BG22" s="41">
        <f t="shared" si="9"/>
        <v>0.73905390539053906</v>
      </c>
      <c r="BH22" s="41">
        <f t="shared" si="10"/>
        <v>0.74015401540154013</v>
      </c>
      <c r="BI22" s="41">
        <f t="shared" si="11"/>
        <v>0.74543454345434546</v>
      </c>
      <c r="BJ22" s="41">
        <f t="shared" si="21"/>
        <v>0.75247524752475248</v>
      </c>
      <c r="BK22" s="41">
        <f t="shared" si="22"/>
        <v>0.7531353135313531</v>
      </c>
      <c r="BL22" s="33">
        <f t="shared" si="23"/>
        <v>0.73287671232876717</v>
      </c>
      <c r="BM22" s="41">
        <f t="shared" si="12"/>
        <v>0.18833883388338835</v>
      </c>
      <c r="BN22" s="41">
        <f t="shared" si="13"/>
        <v>0.18987898789878987</v>
      </c>
      <c r="BO22" s="42"/>
      <c r="BP22" s="42"/>
      <c r="BQ22" s="43"/>
      <c r="BR22" s="41">
        <f t="shared" si="14"/>
        <v>0.20858085808580859</v>
      </c>
      <c r="BS22" s="41">
        <f t="shared" si="15"/>
        <v>0.21298129812981298</v>
      </c>
      <c r="BT22" s="41">
        <f t="shared" si="16"/>
        <v>0.22222222222222221</v>
      </c>
      <c r="BU22" s="41">
        <f t="shared" si="24"/>
        <v>0.22860286028602861</v>
      </c>
      <c r="BV22" s="41">
        <f t="shared" si="25"/>
        <v>0.22970297029702971</v>
      </c>
      <c r="BW22" s="33">
        <f t="shared" si="26"/>
        <v>0.22688356164383561</v>
      </c>
      <c r="BX22" s="48"/>
      <c r="BY22" s="48"/>
      <c r="BZ22" s="56"/>
      <c r="CA22" s="50"/>
      <c r="CB22" s="51"/>
      <c r="CC22" s="52"/>
      <c r="CD22" s="52"/>
      <c r="CE22" s="53"/>
      <c r="CF22" s="53"/>
      <c r="CG22" s="53"/>
      <c r="CH22" s="52"/>
      <c r="CI22" s="53"/>
      <c r="CJ22" s="53"/>
      <c r="CK22" s="53"/>
      <c r="CL22" s="54">
        <f t="shared" si="18"/>
        <v>57.197139025480553</v>
      </c>
      <c r="CM22" s="54">
        <f t="shared" si="19"/>
        <v>56.303630363036298</v>
      </c>
      <c r="CN22" s="48">
        <f t="shared" si="20"/>
        <v>0</v>
      </c>
    </row>
    <row r="23" spans="1:92" x14ac:dyDescent="0.25">
      <c r="A23" s="23" t="s">
        <v>237</v>
      </c>
      <c r="B23" s="24">
        <v>2</v>
      </c>
      <c r="C23" s="24">
        <v>30</v>
      </c>
      <c r="D23" s="24">
        <f t="shared" si="0"/>
        <v>2425</v>
      </c>
      <c r="E23" s="24">
        <v>0</v>
      </c>
      <c r="F23" s="24">
        <v>36</v>
      </c>
      <c r="G23" s="24">
        <v>24</v>
      </c>
      <c r="H23" s="24">
        <v>205</v>
      </c>
      <c r="I23" s="24">
        <v>1196</v>
      </c>
      <c r="J23" s="24">
        <v>450</v>
      </c>
      <c r="K23" s="24">
        <v>0</v>
      </c>
      <c r="L23" s="24">
        <v>514</v>
      </c>
      <c r="M23" s="24">
        <v>0</v>
      </c>
      <c r="N23" s="24">
        <v>33</v>
      </c>
      <c r="O23" s="24">
        <v>33</v>
      </c>
      <c r="P23" s="24">
        <v>34</v>
      </c>
      <c r="Q23" s="24">
        <v>35</v>
      </c>
      <c r="R23" s="24">
        <f t="shared" si="1"/>
        <v>1</v>
      </c>
      <c r="S23" s="25">
        <v>7310</v>
      </c>
      <c r="T23" s="26">
        <v>102</v>
      </c>
      <c r="U23" s="26">
        <v>106</v>
      </c>
      <c r="V23" s="26">
        <v>1386</v>
      </c>
      <c r="W23" s="26">
        <f t="shared" si="2"/>
        <v>4</v>
      </c>
      <c r="X23" s="26">
        <v>1889</v>
      </c>
      <c r="Y23" s="25">
        <v>7534</v>
      </c>
      <c r="Z23" s="26">
        <v>2629</v>
      </c>
      <c r="AA23" s="26">
        <v>2956</v>
      </c>
      <c r="AB23" s="26">
        <v>3318</v>
      </c>
      <c r="AC23" s="26">
        <f t="shared" si="3"/>
        <v>362</v>
      </c>
      <c r="AD23" s="27">
        <f t="shared" si="4"/>
        <v>12.246278755074426</v>
      </c>
      <c r="AE23" s="28">
        <v>3</v>
      </c>
      <c r="AF23" s="29">
        <f>[1]Лист1!B24</f>
        <v>7534</v>
      </c>
      <c r="AG23" s="29">
        <v>3557</v>
      </c>
      <c r="AH23" s="29">
        <v>7743</v>
      </c>
      <c r="AI23" s="30">
        <v>3195</v>
      </c>
      <c r="AJ23" s="30">
        <v>3309</v>
      </c>
      <c r="AK23" s="31">
        <f t="shared" si="5"/>
        <v>45.266757865937073</v>
      </c>
      <c r="AL23" s="31">
        <f t="shared" si="6"/>
        <v>43.920891956464025</v>
      </c>
      <c r="AM23" s="32">
        <v>3378</v>
      </c>
      <c r="AN23" s="32">
        <v>3411</v>
      </c>
      <c r="AO23" s="32">
        <v>4099</v>
      </c>
      <c r="AP23" s="32">
        <v>4498</v>
      </c>
      <c r="AQ23" s="32">
        <v>4606</v>
      </c>
      <c r="AR23" s="32">
        <v>4774</v>
      </c>
      <c r="AS23" s="188"/>
      <c r="AT23" s="188"/>
      <c r="AU23" s="188"/>
      <c r="AV23" s="48">
        <v>578</v>
      </c>
      <c r="AW23" s="48">
        <v>655</v>
      </c>
      <c r="AX23" s="48">
        <v>730</v>
      </c>
      <c r="AY23" s="48">
        <v>1001</v>
      </c>
      <c r="AZ23" s="48">
        <v>1140</v>
      </c>
      <c r="BA23" s="48">
        <v>1667</v>
      </c>
      <c r="BB23" s="48">
        <v>1849</v>
      </c>
      <c r="BC23" s="48">
        <v>1863</v>
      </c>
      <c r="BD23" s="48">
        <v>1917</v>
      </c>
      <c r="BE23" s="41">
        <f t="shared" si="7"/>
        <v>0.4240775152641359</v>
      </c>
      <c r="BF23" s="41">
        <f t="shared" si="8"/>
        <v>0.43920891956464031</v>
      </c>
      <c r="BG23" s="41">
        <f t="shared" si="9"/>
        <v>0.44836740111494561</v>
      </c>
      <c r="BH23" s="41">
        <f t="shared" si="10"/>
        <v>0.45274754446509158</v>
      </c>
      <c r="BI23" s="41">
        <f t="shared" si="11"/>
        <v>0.54406689673480224</v>
      </c>
      <c r="BJ23" s="41">
        <f t="shared" si="21"/>
        <v>0.59702681178656758</v>
      </c>
      <c r="BK23" s="41">
        <f t="shared" si="22"/>
        <v>0.61136182638704539</v>
      </c>
      <c r="BL23" s="33">
        <f t="shared" si="23"/>
        <v>0.61655689009427872</v>
      </c>
      <c r="BM23" s="41">
        <f t="shared" si="12"/>
        <v>7.6718874435890635E-2</v>
      </c>
      <c r="BN23" s="41">
        <f t="shared" si="13"/>
        <v>8.6939208919564637E-2</v>
      </c>
      <c r="BO23" s="42"/>
      <c r="BP23" s="42"/>
      <c r="BQ23" s="43"/>
      <c r="BR23" s="41">
        <f t="shared" si="14"/>
        <v>0.13286434828776214</v>
      </c>
      <c r="BS23" s="41">
        <f t="shared" si="15"/>
        <v>0.15131404300504381</v>
      </c>
      <c r="BT23" s="41">
        <f t="shared" si="16"/>
        <v>0.2212636049907088</v>
      </c>
      <c r="BU23" s="41">
        <f t="shared" si="24"/>
        <v>0.24542075922484735</v>
      </c>
      <c r="BV23" s="41">
        <f t="shared" si="25"/>
        <v>0.24727900185824264</v>
      </c>
      <c r="BW23" s="33">
        <f t="shared" si="26"/>
        <v>0.24757845796203021</v>
      </c>
      <c r="BX23" s="48"/>
      <c r="BY23" s="48"/>
      <c r="BZ23" s="56"/>
      <c r="CA23" s="50"/>
      <c r="CB23" s="51"/>
      <c r="CC23" s="52"/>
      <c r="CD23" s="52"/>
      <c r="CE23" s="53"/>
      <c r="CF23" s="53"/>
      <c r="CG23" s="53"/>
      <c r="CH23" s="52"/>
      <c r="CI23" s="53"/>
      <c r="CJ23" s="53"/>
      <c r="CK23" s="53"/>
      <c r="CL23" s="54">
        <f t="shared" si="18"/>
        <v>45.389876880984957</v>
      </c>
      <c r="CM23" s="54">
        <f t="shared" si="19"/>
        <v>44.040350411468012</v>
      </c>
      <c r="CN23" s="48">
        <f t="shared" si="20"/>
        <v>0</v>
      </c>
    </row>
    <row r="24" spans="1:92" ht="30" x14ac:dyDescent="0.25">
      <c r="A24" s="23" t="s">
        <v>238</v>
      </c>
      <c r="B24" s="24">
        <v>6</v>
      </c>
      <c r="C24" s="24">
        <v>8</v>
      </c>
      <c r="D24" s="24">
        <f t="shared" si="0"/>
        <v>10339</v>
      </c>
      <c r="E24" s="24">
        <v>153</v>
      </c>
      <c r="F24" s="24">
        <v>0</v>
      </c>
      <c r="G24" s="24">
        <v>1321</v>
      </c>
      <c r="H24" s="24">
        <v>138</v>
      </c>
      <c r="I24" s="24">
        <v>5718</v>
      </c>
      <c r="J24" s="24">
        <v>1651</v>
      </c>
      <c r="K24" s="24">
        <v>0</v>
      </c>
      <c r="L24" s="24">
        <v>508</v>
      </c>
      <c r="M24" s="24">
        <v>850</v>
      </c>
      <c r="N24" s="24">
        <v>8</v>
      </c>
      <c r="O24" s="24">
        <v>17</v>
      </c>
      <c r="P24" s="24">
        <v>19</v>
      </c>
      <c r="Q24" s="24">
        <v>19</v>
      </c>
      <c r="R24" s="24">
        <f t="shared" si="1"/>
        <v>0</v>
      </c>
      <c r="S24" s="25">
        <v>20734</v>
      </c>
      <c r="T24" s="26">
        <v>3385</v>
      </c>
      <c r="U24" s="26">
        <v>3526</v>
      </c>
      <c r="V24" s="26">
        <v>3600</v>
      </c>
      <c r="W24" s="26">
        <f t="shared" si="2"/>
        <v>141</v>
      </c>
      <c r="X24" s="26">
        <v>3732</v>
      </c>
      <c r="Y24" s="25">
        <v>22487</v>
      </c>
      <c r="Z24" s="26">
        <v>3981</v>
      </c>
      <c r="AA24" s="26">
        <v>4633</v>
      </c>
      <c r="AB24" s="26">
        <v>4812</v>
      </c>
      <c r="AC24" s="26">
        <f t="shared" si="3"/>
        <v>179</v>
      </c>
      <c r="AD24" s="27">
        <f t="shared" si="4"/>
        <v>3.8635873084394561</v>
      </c>
      <c r="AE24" s="28">
        <v>679</v>
      </c>
      <c r="AF24" s="29">
        <f>[1]Лист1!B25</f>
        <v>20734</v>
      </c>
      <c r="AG24" s="29"/>
      <c r="AH24" s="29">
        <v>24388</v>
      </c>
      <c r="AI24" s="30">
        <v>9194</v>
      </c>
      <c r="AJ24" s="30">
        <v>10685</v>
      </c>
      <c r="AK24" s="31">
        <f t="shared" si="5"/>
        <v>51.533712742355547</v>
      </c>
      <c r="AL24" s="31">
        <f t="shared" si="6"/>
        <v>47.516342775826033</v>
      </c>
      <c r="AM24" s="32">
        <v>13381</v>
      </c>
      <c r="AN24" s="32">
        <v>15698</v>
      </c>
      <c r="AO24" s="32">
        <v>16389</v>
      </c>
      <c r="AP24" s="32">
        <v>16499</v>
      </c>
      <c r="AQ24" s="32">
        <v>16741</v>
      </c>
      <c r="AR24" s="32">
        <v>16823</v>
      </c>
      <c r="AS24" s="188"/>
      <c r="AT24" s="188">
        <v>13</v>
      </c>
      <c r="AU24" s="188">
        <v>160</v>
      </c>
      <c r="AV24" s="48">
        <v>5166</v>
      </c>
      <c r="AW24" s="48">
        <v>5466</v>
      </c>
      <c r="AX24" s="48">
        <v>6728</v>
      </c>
      <c r="AY24" s="48">
        <v>7142</v>
      </c>
      <c r="AZ24" s="48">
        <v>7207</v>
      </c>
      <c r="BA24" s="48">
        <v>7262</v>
      </c>
      <c r="BB24" s="48">
        <v>7373</v>
      </c>
      <c r="BC24" s="48">
        <v>7371</v>
      </c>
      <c r="BD24" s="48">
        <v>7383</v>
      </c>
      <c r="BE24" s="41">
        <f t="shared" si="7"/>
        <v>0.44342625639046979</v>
      </c>
      <c r="BF24" s="41">
        <f t="shared" si="8"/>
        <v>0.51596411690942412</v>
      </c>
      <c r="BG24" s="41">
        <f t="shared" si="9"/>
        <v>0.65308189447284648</v>
      </c>
      <c r="BH24" s="41">
        <f t="shared" si="10"/>
        <v>0.76483071283881543</v>
      </c>
      <c r="BI24" s="41">
        <f t="shared" si="11"/>
        <v>0.79815761551075526</v>
      </c>
      <c r="BJ24" s="41">
        <f t="shared" si="21"/>
        <v>0.8034629111604128</v>
      </c>
      <c r="BK24" s="41">
        <f t="shared" si="22"/>
        <v>0.80741776791743036</v>
      </c>
      <c r="BL24" s="33">
        <f t="shared" si="23"/>
        <v>0.68980646219452191</v>
      </c>
      <c r="BM24" s="41">
        <f t="shared" si="12"/>
        <v>0.24915597569209993</v>
      </c>
      <c r="BN24" s="41">
        <f t="shared" si="13"/>
        <v>0.26362496382752965</v>
      </c>
      <c r="BO24" s="42">
        <v>29</v>
      </c>
      <c r="BP24" s="42">
        <v>28</v>
      </c>
      <c r="BQ24" s="43">
        <v>40</v>
      </c>
      <c r="BR24" s="41">
        <f t="shared" si="14"/>
        <v>0.34445837754413039</v>
      </c>
      <c r="BS24" s="41">
        <f t="shared" si="15"/>
        <v>0.34759332497347351</v>
      </c>
      <c r="BT24" s="41">
        <f t="shared" si="16"/>
        <v>0.35024597279830233</v>
      </c>
      <c r="BU24" s="41">
        <f t="shared" si="24"/>
        <v>0.35559949840841132</v>
      </c>
      <c r="BV24" s="41">
        <f t="shared" si="25"/>
        <v>0.35550303848750842</v>
      </c>
      <c r="BW24" s="33">
        <f t="shared" si="26"/>
        <v>0.30273085123831395</v>
      </c>
      <c r="BX24" s="48">
        <v>5500</v>
      </c>
      <c r="BY24" s="48">
        <v>622</v>
      </c>
      <c r="BZ24" s="56">
        <f>AU24/(BY24/100)</f>
        <v>25.723472668810292</v>
      </c>
      <c r="CA24" s="50">
        <f t="shared" ref="CA24:CA30" si="27">BY24/(AF24/100)</f>
        <v>2.9999035400790972</v>
      </c>
      <c r="CB24" s="51">
        <f>AU24/(AF24/100)</f>
        <v>0.77167936722291885</v>
      </c>
      <c r="CC24" s="52">
        <f>BX24*BY24</f>
        <v>3421000</v>
      </c>
      <c r="CD24" s="52">
        <f>BX24*AU24</f>
        <v>880000</v>
      </c>
      <c r="CE24" s="53">
        <v>132897.29999999999</v>
      </c>
      <c r="CF24" s="53">
        <v>3363659.16</v>
      </c>
      <c r="CG24" s="53">
        <f t="shared" ref="CG24:CG30" si="28">CD24-CE24</f>
        <v>747102.7</v>
      </c>
      <c r="CH24" s="52">
        <v>57340.84</v>
      </c>
      <c r="CI24" s="53">
        <f>CC24-CE24</f>
        <v>3288102.7</v>
      </c>
      <c r="CJ24" s="53">
        <v>622</v>
      </c>
      <c r="CK24" s="53">
        <v>60</v>
      </c>
      <c r="CL24" s="54">
        <f t="shared" si="18"/>
        <v>23.208256969229286</v>
      </c>
      <c r="CM24" s="54">
        <f t="shared" si="19"/>
        <v>21.399030550985014</v>
      </c>
      <c r="CN24" s="48">
        <f t="shared" si="20"/>
        <v>6.269894858686216E-2</v>
      </c>
    </row>
    <row r="25" spans="1:92" x14ac:dyDescent="0.25">
      <c r="A25" s="23" t="s">
        <v>320</v>
      </c>
      <c r="B25" s="24">
        <v>2</v>
      </c>
      <c r="C25" s="24">
        <v>7</v>
      </c>
      <c r="D25" s="24">
        <f t="shared" si="0"/>
        <v>3268</v>
      </c>
      <c r="E25" s="24">
        <v>164</v>
      </c>
      <c r="F25" s="24">
        <v>107</v>
      </c>
      <c r="G25" s="24">
        <v>75</v>
      </c>
      <c r="H25" s="24">
        <v>33</v>
      </c>
      <c r="I25" s="24">
        <v>1030</v>
      </c>
      <c r="J25" s="24">
        <v>448</v>
      </c>
      <c r="K25" s="24">
        <v>0</v>
      </c>
      <c r="L25" s="24">
        <v>381</v>
      </c>
      <c r="M25" s="24">
        <v>1030</v>
      </c>
      <c r="N25" s="24">
        <v>7</v>
      </c>
      <c r="O25" s="24">
        <v>7</v>
      </c>
      <c r="P25" s="24">
        <v>8</v>
      </c>
      <c r="Q25" s="24">
        <v>8</v>
      </c>
      <c r="R25" s="24">
        <f t="shared" si="1"/>
        <v>0</v>
      </c>
      <c r="S25" s="79">
        <v>6031</v>
      </c>
      <c r="T25" s="26">
        <v>1408</v>
      </c>
      <c r="U25" s="26">
        <v>1553</v>
      </c>
      <c r="V25" s="26">
        <v>1581</v>
      </c>
      <c r="W25" s="26">
        <f t="shared" si="2"/>
        <v>145</v>
      </c>
      <c r="X25" s="26">
        <v>1605</v>
      </c>
      <c r="Y25" s="79">
        <v>6178</v>
      </c>
      <c r="Z25" s="26">
        <v>1846</v>
      </c>
      <c r="AA25" s="26">
        <v>2215</v>
      </c>
      <c r="AB25" s="26">
        <v>2243</v>
      </c>
      <c r="AC25" s="26">
        <f t="shared" si="3"/>
        <v>28</v>
      </c>
      <c r="AD25" s="27">
        <f t="shared" si="4"/>
        <v>1.2641083521444696</v>
      </c>
      <c r="AE25" s="28">
        <v>464</v>
      </c>
      <c r="AF25" s="29">
        <v>6031</v>
      </c>
      <c r="AG25" s="29"/>
      <c r="AH25" s="29">
        <v>6380</v>
      </c>
      <c r="AI25" s="30">
        <v>2564</v>
      </c>
      <c r="AJ25" s="30">
        <v>3315</v>
      </c>
      <c r="AK25" s="31">
        <f t="shared" si="5"/>
        <v>54.966008953739014</v>
      </c>
      <c r="AL25" s="31">
        <f t="shared" si="6"/>
        <v>53.658141793460665</v>
      </c>
      <c r="AM25" s="32">
        <v>3502</v>
      </c>
      <c r="AN25" s="32">
        <v>3610</v>
      </c>
      <c r="AO25" s="32">
        <v>3750</v>
      </c>
      <c r="AP25" s="32">
        <v>3897</v>
      </c>
      <c r="AQ25" s="32">
        <v>3925</v>
      </c>
      <c r="AR25" s="32">
        <v>4031</v>
      </c>
      <c r="AS25" s="188"/>
      <c r="AT25" s="188"/>
      <c r="AU25" s="188"/>
      <c r="AV25" s="48">
        <v>1709</v>
      </c>
      <c r="AW25" s="48">
        <v>1843</v>
      </c>
      <c r="AX25" s="48">
        <v>2088</v>
      </c>
      <c r="AY25" s="48">
        <v>2086</v>
      </c>
      <c r="AZ25" s="48">
        <v>2066</v>
      </c>
      <c r="BA25" s="48">
        <v>2075</v>
      </c>
      <c r="BB25" s="48">
        <v>2112</v>
      </c>
      <c r="BC25" s="48">
        <v>2117</v>
      </c>
      <c r="BD25" s="48">
        <v>2112</v>
      </c>
      <c r="BE25" s="41">
        <f t="shared" si="7"/>
        <v>0.42513679323495274</v>
      </c>
      <c r="BF25" s="41">
        <f t="shared" si="8"/>
        <v>0.54966008953739021</v>
      </c>
      <c r="BG25" s="41">
        <f t="shared" si="9"/>
        <v>0.58066655612667883</v>
      </c>
      <c r="BH25" s="41">
        <f t="shared" si="10"/>
        <v>0.59857403415685628</v>
      </c>
      <c r="BI25" s="41">
        <f t="shared" si="11"/>
        <v>0.62178743160338257</v>
      </c>
      <c r="BJ25" s="41">
        <f t="shared" si="21"/>
        <v>0.64616149892223507</v>
      </c>
      <c r="BK25" s="41">
        <f t="shared" si="22"/>
        <v>0.65080417841154037</v>
      </c>
      <c r="BL25" s="33">
        <f t="shared" si="23"/>
        <v>0.63181818181818183</v>
      </c>
      <c r="BM25" s="41">
        <f t="shared" si="12"/>
        <v>0.28336925882938152</v>
      </c>
      <c r="BN25" s="41">
        <f t="shared" si="13"/>
        <v>0.30558779638534239</v>
      </c>
      <c r="BO25" s="70">
        <v>42</v>
      </c>
      <c r="BP25" s="70">
        <v>40</v>
      </c>
      <c r="BQ25" s="71">
        <v>26.67</v>
      </c>
      <c r="BR25" s="41">
        <f t="shared" si="14"/>
        <v>0.34587962195324157</v>
      </c>
      <c r="BS25" s="41">
        <f t="shared" si="15"/>
        <v>0.34256342231802356</v>
      </c>
      <c r="BT25" s="41">
        <f t="shared" si="16"/>
        <v>0.34405571215387165</v>
      </c>
      <c r="BU25" s="41">
        <f t="shared" si="24"/>
        <v>0.35019068147902505</v>
      </c>
      <c r="BV25" s="41">
        <f t="shared" si="25"/>
        <v>0.35101973138782955</v>
      </c>
      <c r="BW25" s="33">
        <f t="shared" si="26"/>
        <v>0.33103448275862069</v>
      </c>
      <c r="BX25" s="48">
        <v>3500</v>
      </c>
      <c r="BY25" s="73">
        <v>1508</v>
      </c>
      <c r="BZ25" s="56"/>
      <c r="CA25" s="50">
        <f t="shared" si="27"/>
        <v>25.00414524954402</v>
      </c>
      <c r="CB25" s="51"/>
      <c r="CC25" s="52"/>
      <c r="CD25" s="52"/>
      <c r="CE25" s="53"/>
      <c r="CF25" s="53">
        <v>5129035.1500000004</v>
      </c>
      <c r="CG25" s="53">
        <f t="shared" si="28"/>
        <v>0</v>
      </c>
      <c r="CH25" s="52"/>
      <c r="CI25" s="53"/>
      <c r="CJ25" s="53"/>
      <c r="CK25" s="53"/>
      <c r="CL25" s="54">
        <f t="shared" si="18"/>
        <v>37.191178908970322</v>
      </c>
      <c r="CM25" s="54">
        <f t="shared" si="19"/>
        <v>36.306247976691488</v>
      </c>
      <c r="CN25" s="48">
        <f t="shared" si="20"/>
        <v>0</v>
      </c>
    </row>
    <row r="26" spans="1:92" x14ac:dyDescent="0.25">
      <c r="A26" s="23" t="s">
        <v>240</v>
      </c>
      <c r="B26" s="24">
        <v>2</v>
      </c>
      <c r="C26" s="24">
        <v>10</v>
      </c>
      <c r="D26" s="24">
        <f t="shared" si="0"/>
        <v>1118</v>
      </c>
      <c r="E26" s="24">
        <v>30</v>
      </c>
      <c r="F26" s="24">
        <v>0</v>
      </c>
      <c r="G26" s="24">
        <v>295</v>
      </c>
      <c r="H26" s="24">
        <v>0</v>
      </c>
      <c r="I26" s="24">
        <v>275</v>
      </c>
      <c r="J26" s="24">
        <v>270</v>
      </c>
      <c r="K26" s="24">
        <v>0</v>
      </c>
      <c r="L26" s="24">
        <v>222</v>
      </c>
      <c r="M26" s="24">
        <v>26</v>
      </c>
      <c r="N26" s="24">
        <v>10</v>
      </c>
      <c r="O26" s="24">
        <v>11</v>
      </c>
      <c r="P26" s="24">
        <v>11</v>
      </c>
      <c r="Q26" s="24">
        <v>11</v>
      </c>
      <c r="R26" s="24">
        <f t="shared" si="1"/>
        <v>0</v>
      </c>
      <c r="S26" s="80">
        <v>2752</v>
      </c>
      <c r="T26" s="24">
        <v>377</v>
      </c>
      <c r="U26" s="24">
        <v>382</v>
      </c>
      <c r="V26" s="24">
        <v>384</v>
      </c>
      <c r="W26" s="26">
        <f t="shared" si="2"/>
        <v>5</v>
      </c>
      <c r="X26" s="26">
        <v>387</v>
      </c>
      <c r="Y26" s="80">
        <v>3054</v>
      </c>
      <c r="Z26" s="26">
        <v>485</v>
      </c>
      <c r="AA26" s="26">
        <v>856</v>
      </c>
      <c r="AB26" s="26">
        <v>945</v>
      </c>
      <c r="AC26" s="26">
        <f t="shared" si="3"/>
        <v>89</v>
      </c>
      <c r="AD26" s="27">
        <f t="shared" si="4"/>
        <v>10.397196261682243</v>
      </c>
      <c r="AE26" s="28">
        <v>20</v>
      </c>
      <c r="AF26" s="29">
        <v>3054</v>
      </c>
      <c r="AG26" s="73">
        <v>2291</v>
      </c>
      <c r="AH26" s="29">
        <v>3243</v>
      </c>
      <c r="AI26" s="30">
        <v>1511</v>
      </c>
      <c r="AJ26" s="30">
        <v>1405</v>
      </c>
      <c r="AK26" s="31">
        <f t="shared" si="5"/>
        <v>51.053779069767444</v>
      </c>
      <c r="AL26" s="31">
        <f t="shared" si="6"/>
        <v>46.005239030779308</v>
      </c>
      <c r="AM26" s="32">
        <v>1305</v>
      </c>
      <c r="AN26" s="32">
        <v>1346</v>
      </c>
      <c r="AO26" s="32">
        <v>1370</v>
      </c>
      <c r="AP26" s="32">
        <v>1522</v>
      </c>
      <c r="AQ26" s="32">
        <v>2026</v>
      </c>
      <c r="AR26" s="32">
        <v>2141</v>
      </c>
      <c r="AS26" s="188">
        <v>52</v>
      </c>
      <c r="AT26" s="188">
        <v>186</v>
      </c>
      <c r="AU26" s="188">
        <v>466</v>
      </c>
      <c r="AV26" s="48">
        <v>1260</v>
      </c>
      <c r="AW26" s="48">
        <v>1297</v>
      </c>
      <c r="AX26" s="48">
        <v>1463</v>
      </c>
      <c r="AY26" s="48">
        <v>1557</v>
      </c>
      <c r="AZ26" s="48">
        <v>1615</v>
      </c>
      <c r="BA26" s="48">
        <v>1621</v>
      </c>
      <c r="BB26" s="48">
        <v>1643</v>
      </c>
      <c r="BC26" s="48">
        <v>1645</v>
      </c>
      <c r="BD26" s="48">
        <v>1645</v>
      </c>
      <c r="BE26" s="41">
        <f t="shared" si="7"/>
        <v>0.51178781925343808</v>
      </c>
      <c r="BF26" s="41">
        <f t="shared" si="8"/>
        <v>0.52095612311722328</v>
      </c>
      <c r="BG26" s="41">
        <f t="shared" si="9"/>
        <v>0.57989521938441391</v>
      </c>
      <c r="BH26" s="41">
        <f t="shared" si="10"/>
        <v>0.59332023575638504</v>
      </c>
      <c r="BI26" s="41">
        <f t="shared" si="11"/>
        <v>0.6011787819253438</v>
      </c>
      <c r="BJ26" s="41">
        <f t="shared" si="21"/>
        <v>0.65094957432874923</v>
      </c>
      <c r="BK26" s="41">
        <f t="shared" si="22"/>
        <v>0.66339227242960053</v>
      </c>
      <c r="BL26" s="33">
        <f t="shared" si="23"/>
        <v>0.6601911810052421</v>
      </c>
      <c r="BM26" s="41">
        <f t="shared" si="12"/>
        <v>0.412573673870334</v>
      </c>
      <c r="BN26" s="41">
        <f t="shared" si="13"/>
        <v>0.42468893254747869</v>
      </c>
      <c r="BO26" s="70">
        <v>10</v>
      </c>
      <c r="BP26" s="70">
        <v>10</v>
      </c>
      <c r="BQ26" s="71">
        <v>73.33</v>
      </c>
      <c r="BR26" s="41">
        <f t="shared" si="14"/>
        <v>0.50982318271119842</v>
      </c>
      <c r="BS26" s="41">
        <f t="shared" si="15"/>
        <v>0.52881466928618204</v>
      </c>
      <c r="BT26" s="41">
        <f t="shared" si="16"/>
        <v>0.5307793058284217</v>
      </c>
      <c r="BU26" s="41">
        <f t="shared" si="24"/>
        <v>0.53798297314996724</v>
      </c>
      <c r="BV26" s="41">
        <f t="shared" si="25"/>
        <v>0.53863785199738046</v>
      </c>
      <c r="BW26" s="33">
        <f t="shared" si="26"/>
        <v>0.50724637681159424</v>
      </c>
      <c r="BX26" s="48">
        <v>6000</v>
      </c>
      <c r="BY26" s="73">
        <v>466</v>
      </c>
      <c r="BZ26" s="56">
        <f>AU26/(BY26/100)</f>
        <v>100</v>
      </c>
      <c r="CA26" s="50">
        <f t="shared" si="27"/>
        <v>15.258677144728226</v>
      </c>
      <c r="CB26" s="51">
        <f>AU26/(AF26/100)</f>
        <v>15.258677144728226</v>
      </c>
      <c r="CC26" s="52">
        <f>BX26*BY26</f>
        <v>2796000</v>
      </c>
      <c r="CD26" s="52">
        <f>BX26*AU26</f>
        <v>2796000</v>
      </c>
      <c r="CE26" s="53">
        <v>2695831.18</v>
      </c>
      <c r="CF26" s="53">
        <v>2696227.84</v>
      </c>
      <c r="CG26" s="53">
        <f t="shared" si="28"/>
        <v>100168.81999999983</v>
      </c>
      <c r="CH26" s="52">
        <v>99772.160000000003</v>
      </c>
      <c r="CI26" s="53">
        <f>CC26-CE26</f>
        <v>100168.81999999983</v>
      </c>
      <c r="CJ26" s="53">
        <v>466</v>
      </c>
      <c r="CK26" s="53">
        <v>466</v>
      </c>
      <c r="CL26" s="54">
        <f t="shared" si="18"/>
        <v>34.338662790697676</v>
      </c>
      <c r="CM26" s="54">
        <f t="shared" si="19"/>
        <v>30.943025540275048</v>
      </c>
      <c r="CN26" s="48">
        <f t="shared" si="20"/>
        <v>6.0903732809430258</v>
      </c>
    </row>
    <row r="27" spans="1:92" x14ac:dyDescent="0.25">
      <c r="A27" s="23" t="s">
        <v>241</v>
      </c>
      <c r="B27" s="24">
        <v>2</v>
      </c>
      <c r="C27" s="24">
        <v>5</v>
      </c>
      <c r="D27" s="24">
        <f t="shared" si="0"/>
        <v>905</v>
      </c>
      <c r="E27" s="24">
        <v>54</v>
      </c>
      <c r="F27" s="24">
        <v>31</v>
      </c>
      <c r="G27" s="24">
        <v>126</v>
      </c>
      <c r="H27" s="24">
        <v>20</v>
      </c>
      <c r="I27" s="24">
        <v>408</v>
      </c>
      <c r="J27" s="24">
        <v>204</v>
      </c>
      <c r="K27" s="24">
        <v>0</v>
      </c>
      <c r="L27" s="24">
        <v>62</v>
      </c>
      <c r="M27" s="24">
        <v>0</v>
      </c>
      <c r="N27" s="24">
        <v>7</v>
      </c>
      <c r="O27" s="24">
        <v>7</v>
      </c>
      <c r="P27" s="24">
        <v>7</v>
      </c>
      <c r="Q27" s="24">
        <v>7</v>
      </c>
      <c r="R27" s="24">
        <f t="shared" si="1"/>
        <v>0</v>
      </c>
      <c r="S27" s="25">
        <v>1535</v>
      </c>
      <c r="T27" s="26">
        <v>672</v>
      </c>
      <c r="U27" s="26">
        <v>685</v>
      </c>
      <c r="V27" s="26">
        <v>699</v>
      </c>
      <c r="W27" s="26">
        <f t="shared" si="2"/>
        <v>13</v>
      </c>
      <c r="X27" s="26">
        <v>739</v>
      </c>
      <c r="Y27" s="25">
        <v>1548</v>
      </c>
      <c r="Z27" s="26">
        <v>781</v>
      </c>
      <c r="AA27" s="26">
        <v>794</v>
      </c>
      <c r="AB27" s="26">
        <v>824</v>
      </c>
      <c r="AC27" s="26">
        <f t="shared" si="3"/>
        <v>30</v>
      </c>
      <c r="AD27" s="27">
        <f t="shared" si="4"/>
        <v>3.7783375314861458</v>
      </c>
      <c r="AE27" s="28">
        <v>592</v>
      </c>
      <c r="AF27" s="29">
        <f>[1]Лист1!B27</f>
        <v>1476</v>
      </c>
      <c r="AG27" s="73">
        <v>1107</v>
      </c>
      <c r="AH27" s="29">
        <v>1560</v>
      </c>
      <c r="AI27" s="30">
        <v>648</v>
      </c>
      <c r="AJ27" s="30">
        <v>639</v>
      </c>
      <c r="AK27" s="31">
        <f t="shared" si="5"/>
        <v>41.628664495114009</v>
      </c>
      <c r="AL27" s="31">
        <f t="shared" si="6"/>
        <v>41.279069767441861</v>
      </c>
      <c r="AM27" s="32">
        <v>645</v>
      </c>
      <c r="AN27" s="32">
        <v>642</v>
      </c>
      <c r="AO27" s="32">
        <v>656</v>
      </c>
      <c r="AP27" s="32">
        <v>672</v>
      </c>
      <c r="AQ27" s="32">
        <v>1129</v>
      </c>
      <c r="AR27" s="32">
        <v>1154</v>
      </c>
      <c r="AS27" s="188">
        <v>443</v>
      </c>
      <c r="AT27" s="188">
        <v>443</v>
      </c>
      <c r="AU27" s="188">
        <v>443</v>
      </c>
      <c r="AV27" s="48">
        <v>904</v>
      </c>
      <c r="AW27" s="48">
        <v>911</v>
      </c>
      <c r="AX27" s="48">
        <v>923</v>
      </c>
      <c r="AY27" s="48">
        <v>924</v>
      </c>
      <c r="AZ27" s="48">
        <v>980</v>
      </c>
      <c r="BA27" s="48">
        <v>986</v>
      </c>
      <c r="BB27" s="48">
        <v>1035</v>
      </c>
      <c r="BC27" s="48">
        <v>1063</v>
      </c>
      <c r="BD27" s="48">
        <v>1106</v>
      </c>
      <c r="BE27" s="41">
        <f t="shared" si="7"/>
        <v>0.73915989159891604</v>
      </c>
      <c r="BF27" s="41">
        <f t="shared" si="8"/>
        <v>0.73306233062330628</v>
      </c>
      <c r="BG27" s="41">
        <f t="shared" si="9"/>
        <v>0.73712737127371275</v>
      </c>
      <c r="BH27" s="41">
        <f t="shared" si="10"/>
        <v>0.73509485094850946</v>
      </c>
      <c r="BI27" s="41">
        <f t="shared" si="11"/>
        <v>0.74457994579945797</v>
      </c>
      <c r="BJ27" s="41">
        <f t="shared" si="21"/>
        <v>0.75542005420054203</v>
      </c>
      <c r="BK27" s="41">
        <f t="shared" si="22"/>
        <v>0.76490514905149054</v>
      </c>
      <c r="BL27" s="33">
        <f t="shared" si="23"/>
        <v>0.73974358974358978</v>
      </c>
      <c r="BM27" s="41">
        <f t="shared" si="12"/>
        <v>0.61246612466124661</v>
      </c>
      <c r="BN27" s="41">
        <f t="shared" si="13"/>
        <v>0.61720867208672092</v>
      </c>
      <c r="BO27" s="42">
        <v>24</v>
      </c>
      <c r="BP27" s="42">
        <v>24</v>
      </c>
      <c r="BQ27" s="43">
        <v>100</v>
      </c>
      <c r="BR27" s="41">
        <f t="shared" si="14"/>
        <v>0.62601626016260159</v>
      </c>
      <c r="BS27" s="41">
        <f t="shared" si="15"/>
        <v>0.66395663956639561</v>
      </c>
      <c r="BT27" s="41">
        <f t="shared" si="16"/>
        <v>0.66802168021680219</v>
      </c>
      <c r="BU27" s="41">
        <f t="shared" si="24"/>
        <v>0.70121951219512191</v>
      </c>
      <c r="BV27" s="41">
        <f t="shared" si="25"/>
        <v>0.72018970189701892</v>
      </c>
      <c r="BW27" s="33">
        <f t="shared" si="26"/>
        <v>0.70897435897435901</v>
      </c>
      <c r="BX27" s="48">
        <v>6700</v>
      </c>
      <c r="BY27" s="48">
        <v>443</v>
      </c>
      <c r="BZ27" s="56">
        <f>AU27/(BY27/100)</f>
        <v>100</v>
      </c>
      <c r="CA27" s="50">
        <f t="shared" si="27"/>
        <v>30.013550135501355</v>
      </c>
      <c r="CB27" s="51">
        <f>AU27/(AF27/100)</f>
        <v>30.013550135501355</v>
      </c>
      <c r="CC27" s="52">
        <f>BX27*BY27</f>
        <v>2968100</v>
      </c>
      <c r="CD27" s="52">
        <f>BX27*AU27</f>
        <v>2968100</v>
      </c>
      <c r="CE27" s="53">
        <v>1906343.83</v>
      </c>
      <c r="CF27" s="53">
        <v>2720264.33</v>
      </c>
      <c r="CG27" s="53">
        <f t="shared" si="28"/>
        <v>1061756.17</v>
      </c>
      <c r="CH27" s="52">
        <v>247835.67</v>
      </c>
      <c r="CI27" s="53">
        <f>CC27-CE27</f>
        <v>1061756.17</v>
      </c>
      <c r="CJ27" s="53">
        <v>885</v>
      </c>
      <c r="CK27" s="53">
        <v>608</v>
      </c>
      <c r="CL27" s="54">
        <f t="shared" si="18"/>
        <v>53.680781758957657</v>
      </c>
      <c r="CM27" s="54">
        <f t="shared" si="19"/>
        <v>53.229974160206716</v>
      </c>
      <c r="CN27" s="48">
        <f t="shared" si="20"/>
        <v>30.013550135501355</v>
      </c>
    </row>
    <row r="28" spans="1:92" x14ac:dyDescent="0.25">
      <c r="A28" s="23" t="s">
        <v>242</v>
      </c>
      <c r="B28" s="24">
        <v>3</v>
      </c>
      <c r="C28" s="24">
        <v>15</v>
      </c>
      <c r="D28" s="24">
        <f t="shared" si="0"/>
        <v>3111</v>
      </c>
      <c r="E28" s="24">
        <v>122</v>
      </c>
      <c r="F28" s="24">
        <v>0</v>
      </c>
      <c r="G28" s="24">
        <v>56</v>
      </c>
      <c r="H28" s="24">
        <v>41</v>
      </c>
      <c r="I28" s="24">
        <v>646</v>
      </c>
      <c r="J28" s="24">
        <v>370</v>
      </c>
      <c r="K28" s="24">
        <v>0</v>
      </c>
      <c r="L28" s="24">
        <v>1876</v>
      </c>
      <c r="M28" s="24">
        <v>0</v>
      </c>
      <c r="N28" s="24">
        <v>15</v>
      </c>
      <c r="O28" s="24">
        <v>15</v>
      </c>
      <c r="P28" s="24">
        <v>15</v>
      </c>
      <c r="Q28" s="24">
        <v>16</v>
      </c>
      <c r="R28" s="24">
        <f t="shared" si="1"/>
        <v>1</v>
      </c>
      <c r="S28" s="25">
        <v>5781</v>
      </c>
      <c r="T28" s="26">
        <v>63</v>
      </c>
      <c r="U28" s="26">
        <v>76</v>
      </c>
      <c r="V28" s="26">
        <v>498</v>
      </c>
      <c r="W28" s="26">
        <f t="shared" si="2"/>
        <v>13</v>
      </c>
      <c r="X28" s="26">
        <v>1763</v>
      </c>
      <c r="Y28" s="25">
        <v>5840</v>
      </c>
      <c r="Z28" s="26">
        <v>2346</v>
      </c>
      <c r="AA28" s="26">
        <v>2409</v>
      </c>
      <c r="AB28" s="26">
        <v>2436</v>
      </c>
      <c r="AC28" s="26">
        <f t="shared" si="3"/>
        <v>27</v>
      </c>
      <c r="AD28" s="27">
        <f t="shared" si="4"/>
        <v>1.1207970112079702</v>
      </c>
      <c r="AE28" s="28">
        <v>5</v>
      </c>
      <c r="AF28" s="29">
        <f>[1]Лист1!B28</f>
        <v>5840</v>
      </c>
      <c r="AG28" s="56">
        <v>4380</v>
      </c>
      <c r="AH28" s="29">
        <v>5993</v>
      </c>
      <c r="AI28" s="30">
        <v>2625</v>
      </c>
      <c r="AJ28" s="30">
        <v>2049</v>
      </c>
      <c r="AK28" s="31">
        <f t="shared" si="5"/>
        <v>35.443694862480541</v>
      </c>
      <c r="AL28" s="31">
        <f t="shared" si="6"/>
        <v>35.085616438356162</v>
      </c>
      <c r="AM28" s="32">
        <v>2039</v>
      </c>
      <c r="AN28" s="32">
        <v>2039</v>
      </c>
      <c r="AO28" s="32">
        <v>2043</v>
      </c>
      <c r="AP28" s="32">
        <v>2107</v>
      </c>
      <c r="AQ28" s="32">
        <v>2930</v>
      </c>
      <c r="AR28" s="32">
        <v>3078</v>
      </c>
      <c r="AS28" s="188">
        <v>2</v>
      </c>
      <c r="AT28" s="188">
        <v>617</v>
      </c>
      <c r="AU28" s="188">
        <v>685</v>
      </c>
      <c r="AV28" s="48">
        <v>1183</v>
      </c>
      <c r="AW28" s="48">
        <v>1223</v>
      </c>
      <c r="AX28" s="48">
        <v>1433</v>
      </c>
      <c r="AY28" s="48">
        <v>1497</v>
      </c>
      <c r="AZ28" s="48">
        <v>1499</v>
      </c>
      <c r="BA28" s="48">
        <v>1497</v>
      </c>
      <c r="BB28" s="48">
        <v>1558</v>
      </c>
      <c r="BC28" s="48">
        <v>1559</v>
      </c>
      <c r="BD28" s="48">
        <v>1562</v>
      </c>
      <c r="BE28" s="41">
        <f t="shared" si="7"/>
        <v>0.44982876712328768</v>
      </c>
      <c r="BF28" s="41">
        <f t="shared" si="8"/>
        <v>0.45650684931506852</v>
      </c>
      <c r="BG28" s="41">
        <f t="shared" si="9"/>
        <v>0.46643835616438356</v>
      </c>
      <c r="BH28" s="41">
        <f t="shared" si="10"/>
        <v>0.46643835616438356</v>
      </c>
      <c r="BI28" s="41">
        <f t="shared" si="11"/>
        <v>0.4671232876712329</v>
      </c>
      <c r="BJ28" s="41">
        <f t="shared" si="21"/>
        <v>0.4780821917808219</v>
      </c>
      <c r="BK28" s="41">
        <f t="shared" si="22"/>
        <v>0.50171232876712324</v>
      </c>
      <c r="BL28" s="33">
        <f t="shared" si="23"/>
        <v>0.51359919906557649</v>
      </c>
      <c r="BM28" s="41">
        <f t="shared" si="12"/>
        <v>0.20256849315068493</v>
      </c>
      <c r="BN28" s="41">
        <f t="shared" si="13"/>
        <v>0.20941780821917808</v>
      </c>
      <c r="BO28" s="57">
        <v>38</v>
      </c>
      <c r="BP28" s="57">
        <v>36</v>
      </c>
      <c r="BQ28" s="58">
        <v>80</v>
      </c>
      <c r="BR28" s="41">
        <f t="shared" si="14"/>
        <v>0.25633561643835617</v>
      </c>
      <c r="BS28" s="41">
        <f t="shared" si="15"/>
        <v>0.25667808219178084</v>
      </c>
      <c r="BT28" s="41">
        <f t="shared" si="16"/>
        <v>0.25633561643835617</v>
      </c>
      <c r="BU28" s="41">
        <f t="shared" si="24"/>
        <v>0.26678082191780822</v>
      </c>
      <c r="BV28" s="41">
        <f t="shared" si="25"/>
        <v>0.26695205479452055</v>
      </c>
      <c r="BW28" s="33">
        <f t="shared" si="26"/>
        <v>0.26063741031203069</v>
      </c>
      <c r="BX28" s="48">
        <v>5200</v>
      </c>
      <c r="BY28" s="56">
        <v>943</v>
      </c>
      <c r="BZ28" s="56">
        <f>AU28/(BY28/100)</f>
        <v>72.640509013785788</v>
      </c>
      <c r="CA28" s="50">
        <f t="shared" si="27"/>
        <v>16.147260273972602</v>
      </c>
      <c r="CB28" s="51">
        <f>AU28/(AF28/100)</f>
        <v>11.729452054794521</v>
      </c>
      <c r="CC28" s="52">
        <f>BX28*BY28</f>
        <v>4903600</v>
      </c>
      <c r="CD28" s="52">
        <f>BX28*AU28</f>
        <v>3562000</v>
      </c>
      <c r="CE28" s="53">
        <v>2675039.5499999998</v>
      </c>
      <c r="CF28" s="53">
        <v>4253911.3600000003</v>
      </c>
      <c r="CG28" s="53">
        <f t="shared" si="28"/>
        <v>886960.45000000019</v>
      </c>
      <c r="CH28" s="52">
        <v>649688.64</v>
      </c>
      <c r="CI28" s="53">
        <f>CC28-CE28</f>
        <v>2228560.4500000002</v>
      </c>
      <c r="CJ28" s="53">
        <v>943</v>
      </c>
      <c r="CK28" s="53">
        <v>646</v>
      </c>
      <c r="CL28" s="54">
        <f t="shared" si="18"/>
        <v>42.138038401660609</v>
      </c>
      <c r="CM28" s="54">
        <f t="shared" si="19"/>
        <v>41.712328767123289</v>
      </c>
      <c r="CN28" s="48">
        <f t="shared" si="20"/>
        <v>10.565068493150685</v>
      </c>
    </row>
    <row r="29" spans="1:92" x14ac:dyDescent="0.25">
      <c r="A29" s="23" t="s">
        <v>243</v>
      </c>
      <c r="B29" s="24">
        <v>3</v>
      </c>
      <c r="C29" s="24">
        <v>33</v>
      </c>
      <c r="D29" s="24">
        <f t="shared" si="0"/>
        <v>3599</v>
      </c>
      <c r="E29" s="24">
        <v>71</v>
      </c>
      <c r="F29" s="24">
        <v>0</v>
      </c>
      <c r="G29" s="24">
        <v>103</v>
      </c>
      <c r="H29" s="24">
        <v>42</v>
      </c>
      <c r="I29" s="24">
        <v>1090</v>
      </c>
      <c r="J29" s="24">
        <v>1539</v>
      </c>
      <c r="K29" s="24">
        <v>192</v>
      </c>
      <c r="L29" s="24">
        <v>504</v>
      </c>
      <c r="M29" s="24">
        <v>58</v>
      </c>
      <c r="N29" s="24">
        <v>35</v>
      </c>
      <c r="O29" s="24">
        <v>37</v>
      </c>
      <c r="P29" s="24">
        <v>37</v>
      </c>
      <c r="Q29" s="24">
        <v>37</v>
      </c>
      <c r="R29" s="24">
        <f t="shared" si="1"/>
        <v>0</v>
      </c>
      <c r="S29" s="25">
        <v>6864</v>
      </c>
      <c r="T29" s="26">
        <v>997</v>
      </c>
      <c r="U29" s="26">
        <v>1314</v>
      </c>
      <c r="V29" s="26">
        <v>1398</v>
      </c>
      <c r="W29" s="26">
        <f t="shared" si="2"/>
        <v>317</v>
      </c>
      <c r="X29" s="26">
        <v>1451</v>
      </c>
      <c r="Y29" s="25">
        <v>6956</v>
      </c>
      <c r="Z29" s="26">
        <v>2005</v>
      </c>
      <c r="AA29" s="26">
        <v>2305</v>
      </c>
      <c r="AB29" s="26">
        <v>2316</v>
      </c>
      <c r="AC29" s="26">
        <f t="shared" si="3"/>
        <v>11</v>
      </c>
      <c r="AD29" s="27">
        <f t="shared" si="4"/>
        <v>0.47722342733188716</v>
      </c>
      <c r="AE29" s="28">
        <v>262</v>
      </c>
      <c r="AF29" s="29">
        <f>[1]Лист1!B29</f>
        <v>6946</v>
      </c>
      <c r="AG29" s="29"/>
      <c r="AH29" s="29">
        <v>7114</v>
      </c>
      <c r="AI29" s="30">
        <v>4536</v>
      </c>
      <c r="AJ29" s="30">
        <v>4501</v>
      </c>
      <c r="AK29" s="31">
        <f t="shared" si="5"/>
        <v>65.574009324009324</v>
      </c>
      <c r="AL29" s="31">
        <f t="shared" si="6"/>
        <v>64.706728004600336</v>
      </c>
      <c r="AM29" s="32">
        <v>3975</v>
      </c>
      <c r="AN29" s="32">
        <v>4059</v>
      </c>
      <c r="AO29" s="32">
        <v>4093</v>
      </c>
      <c r="AP29" s="32">
        <v>4551</v>
      </c>
      <c r="AQ29" s="32">
        <v>5245</v>
      </c>
      <c r="AR29" s="32">
        <v>5247</v>
      </c>
      <c r="AS29" s="188"/>
      <c r="AT29" s="188">
        <v>99</v>
      </c>
      <c r="AU29" s="188">
        <v>691</v>
      </c>
      <c r="AV29" s="48">
        <v>2096</v>
      </c>
      <c r="AW29" s="48">
        <v>2128</v>
      </c>
      <c r="AX29" s="48">
        <v>2432</v>
      </c>
      <c r="AY29" s="48">
        <v>2619</v>
      </c>
      <c r="AZ29" s="48">
        <v>2695</v>
      </c>
      <c r="BA29" s="48">
        <v>2711</v>
      </c>
      <c r="BB29" s="48">
        <v>2797</v>
      </c>
      <c r="BC29" s="48">
        <v>2798</v>
      </c>
      <c r="BD29" s="48">
        <v>2839</v>
      </c>
      <c r="BE29" s="41">
        <f t="shared" si="7"/>
        <v>0.65303771955082057</v>
      </c>
      <c r="BF29" s="41">
        <f t="shared" si="8"/>
        <v>0.66225165562913912</v>
      </c>
      <c r="BG29" s="41">
        <f t="shared" si="9"/>
        <v>0.671753527209905</v>
      </c>
      <c r="BH29" s="41">
        <f t="shared" si="10"/>
        <v>0.683846818312698</v>
      </c>
      <c r="BI29" s="41">
        <f t="shared" si="11"/>
        <v>0.6887417218543046</v>
      </c>
      <c r="BJ29" s="41">
        <f t="shared" si="21"/>
        <v>0.75467895191477108</v>
      </c>
      <c r="BK29" s="41">
        <f t="shared" si="22"/>
        <v>0.75511085516844223</v>
      </c>
      <c r="BL29" s="33">
        <f t="shared" si="23"/>
        <v>0.73755974135507452</v>
      </c>
      <c r="BM29" s="41">
        <f t="shared" si="12"/>
        <v>0.30175640656492947</v>
      </c>
      <c r="BN29" s="41">
        <f t="shared" si="13"/>
        <v>0.30636337460408869</v>
      </c>
      <c r="BO29" s="42">
        <v>90</v>
      </c>
      <c r="BP29" s="42">
        <v>59</v>
      </c>
      <c r="BQ29" s="43">
        <v>73.33</v>
      </c>
      <c r="BR29" s="41">
        <f t="shared" si="14"/>
        <v>0.37705154045493811</v>
      </c>
      <c r="BS29" s="41">
        <f t="shared" si="15"/>
        <v>0.38799308954794126</v>
      </c>
      <c r="BT29" s="41">
        <f t="shared" si="16"/>
        <v>0.3902965735675209</v>
      </c>
      <c r="BU29" s="41">
        <f t="shared" si="24"/>
        <v>0.40267780017276128</v>
      </c>
      <c r="BV29" s="41">
        <f t="shared" si="25"/>
        <v>0.40282176792398505</v>
      </c>
      <c r="BW29" s="33">
        <f t="shared" si="26"/>
        <v>0.3990722518976666</v>
      </c>
      <c r="BX29" s="48">
        <v>6000</v>
      </c>
      <c r="BY29" s="48">
        <v>695</v>
      </c>
      <c r="BZ29" s="56">
        <f>AU29/(BY29/100)</f>
        <v>99.42446043165468</v>
      </c>
      <c r="CA29" s="50">
        <f t="shared" si="27"/>
        <v>10.00575871004895</v>
      </c>
      <c r="CB29" s="51">
        <f>AU29/(AF29/100)</f>
        <v>9.9481716095594592</v>
      </c>
      <c r="CC29" s="52">
        <f>BX29*BY29</f>
        <v>4170000</v>
      </c>
      <c r="CD29" s="52">
        <f>BX29*AU29</f>
        <v>4146000</v>
      </c>
      <c r="CE29" s="53">
        <v>1132811.22</v>
      </c>
      <c r="CF29" s="53">
        <v>4086173.76</v>
      </c>
      <c r="CG29" s="53">
        <f t="shared" si="28"/>
        <v>3013188.7800000003</v>
      </c>
      <c r="CH29" s="52">
        <v>83826.14</v>
      </c>
      <c r="CI29" s="53">
        <f>CC29-CE29</f>
        <v>3037188.7800000003</v>
      </c>
      <c r="CJ29" s="53">
        <v>1279</v>
      </c>
      <c r="CK29" s="53">
        <v>372</v>
      </c>
      <c r="CL29" s="54">
        <f t="shared" si="18"/>
        <v>33.74125874125874</v>
      </c>
      <c r="CM29" s="54">
        <f t="shared" si="19"/>
        <v>33.294997124784359</v>
      </c>
      <c r="CN29" s="48">
        <f t="shared" si="20"/>
        <v>1.4252807371148863</v>
      </c>
    </row>
    <row r="30" spans="1:92" x14ac:dyDescent="0.25">
      <c r="A30" s="23" t="s">
        <v>244</v>
      </c>
      <c r="B30" s="24">
        <v>2</v>
      </c>
      <c r="C30" s="24">
        <v>28</v>
      </c>
      <c r="D30" s="24">
        <f t="shared" si="0"/>
        <v>1990</v>
      </c>
      <c r="E30" s="24">
        <v>17</v>
      </c>
      <c r="F30" s="24">
        <v>0</v>
      </c>
      <c r="G30" s="24">
        <v>216</v>
      </c>
      <c r="H30" s="24">
        <v>51</v>
      </c>
      <c r="I30" s="24">
        <v>1107</v>
      </c>
      <c r="J30" s="24">
        <v>510</v>
      </c>
      <c r="K30" s="24">
        <v>0</v>
      </c>
      <c r="L30" s="24">
        <v>89</v>
      </c>
      <c r="M30" s="24">
        <v>0</v>
      </c>
      <c r="N30" s="24">
        <v>35</v>
      </c>
      <c r="O30" s="24">
        <v>36</v>
      </c>
      <c r="P30" s="24">
        <v>36</v>
      </c>
      <c r="Q30" s="24">
        <v>35</v>
      </c>
      <c r="R30" s="24">
        <f t="shared" si="1"/>
        <v>-1</v>
      </c>
      <c r="S30" s="25">
        <v>9362</v>
      </c>
      <c r="T30" s="26">
        <v>1037</v>
      </c>
      <c r="U30" s="26">
        <v>1089</v>
      </c>
      <c r="V30" s="26">
        <v>1289</v>
      </c>
      <c r="W30" s="26">
        <f t="shared" si="2"/>
        <v>52</v>
      </c>
      <c r="X30" s="26">
        <v>1828</v>
      </c>
      <c r="Y30" s="25">
        <v>9717</v>
      </c>
      <c r="Z30" s="26">
        <v>2587</v>
      </c>
      <c r="AA30" s="26">
        <v>2942</v>
      </c>
      <c r="AB30" s="26">
        <v>2955</v>
      </c>
      <c r="AC30" s="26">
        <f t="shared" si="3"/>
        <v>13</v>
      </c>
      <c r="AD30" s="27">
        <f t="shared" si="4"/>
        <v>0.44187627464309992</v>
      </c>
      <c r="AE30" s="28">
        <v>1</v>
      </c>
      <c r="AF30" s="29">
        <v>9666</v>
      </c>
      <c r="AG30" s="81">
        <v>7250</v>
      </c>
      <c r="AH30" s="29">
        <v>9912</v>
      </c>
      <c r="AI30" s="30">
        <v>4713</v>
      </c>
      <c r="AJ30" s="30">
        <v>4622</v>
      </c>
      <c r="AK30" s="31">
        <f t="shared" si="5"/>
        <v>49.369792779320655</v>
      </c>
      <c r="AL30" s="31">
        <f t="shared" si="6"/>
        <v>47.566121230832557</v>
      </c>
      <c r="AM30" s="32">
        <v>4504</v>
      </c>
      <c r="AN30" s="32">
        <v>4535</v>
      </c>
      <c r="AO30" s="32">
        <v>4539</v>
      </c>
      <c r="AP30" s="32">
        <v>4546</v>
      </c>
      <c r="AQ30" s="32">
        <v>5693</v>
      </c>
      <c r="AR30" s="32">
        <v>5699</v>
      </c>
      <c r="AS30" s="188">
        <v>848</v>
      </c>
      <c r="AT30" s="188">
        <v>932</v>
      </c>
      <c r="AU30" s="188">
        <v>1149</v>
      </c>
      <c r="AV30" s="48">
        <v>3753</v>
      </c>
      <c r="AW30" s="48">
        <v>3766</v>
      </c>
      <c r="AX30" s="48">
        <v>4038</v>
      </c>
      <c r="AY30" s="48">
        <v>4180</v>
      </c>
      <c r="AZ30" s="48">
        <v>4316</v>
      </c>
      <c r="BA30" s="48">
        <v>4378</v>
      </c>
      <c r="BB30" s="48">
        <v>4483</v>
      </c>
      <c r="BC30" s="48">
        <v>4482</v>
      </c>
      <c r="BD30" s="48">
        <v>4476</v>
      </c>
      <c r="BE30" s="41">
        <f t="shared" si="7"/>
        <v>0.57531553900268984</v>
      </c>
      <c r="BF30" s="41">
        <f t="shared" si="8"/>
        <v>0.57459135112766402</v>
      </c>
      <c r="BG30" s="41">
        <f t="shared" si="9"/>
        <v>0.584833436788744</v>
      </c>
      <c r="BH30" s="41">
        <f t="shared" si="10"/>
        <v>0.58804055452100146</v>
      </c>
      <c r="BI30" s="41">
        <f t="shared" si="11"/>
        <v>0.58845437616387342</v>
      </c>
      <c r="BJ30" s="41">
        <f t="shared" si="21"/>
        <v>0.58917856403889923</v>
      </c>
      <c r="BK30" s="41">
        <f t="shared" si="22"/>
        <v>0.58897165321746325</v>
      </c>
      <c r="BL30" s="33">
        <f t="shared" si="23"/>
        <v>0.57495964487489915</v>
      </c>
      <c r="BM30" s="41">
        <f t="shared" si="12"/>
        <v>0.38826815642458101</v>
      </c>
      <c r="BN30" s="41">
        <f t="shared" si="13"/>
        <v>0.38961307676391477</v>
      </c>
      <c r="BO30" s="42">
        <v>38</v>
      </c>
      <c r="BP30" s="42">
        <v>38</v>
      </c>
      <c r="BQ30" s="43">
        <v>100</v>
      </c>
      <c r="BR30" s="41">
        <f t="shared" si="14"/>
        <v>0.43244361680115873</v>
      </c>
      <c r="BS30" s="41">
        <f t="shared" si="15"/>
        <v>0.44651355265880405</v>
      </c>
      <c r="BT30" s="41">
        <f t="shared" si="16"/>
        <v>0.45292778812331885</v>
      </c>
      <c r="BU30" s="41">
        <f t="shared" si="24"/>
        <v>0.46379060624870683</v>
      </c>
      <c r="BV30" s="41">
        <f t="shared" si="25"/>
        <v>0.46368715083798884</v>
      </c>
      <c r="BW30" s="33">
        <f t="shared" si="26"/>
        <v>0.45157384987893462</v>
      </c>
      <c r="BX30" s="48">
        <v>5400</v>
      </c>
      <c r="BY30" s="48">
        <v>1150</v>
      </c>
      <c r="BZ30" s="56">
        <f>AU30/(BY30/100)</f>
        <v>99.913043478260875</v>
      </c>
      <c r="CA30" s="50">
        <f t="shared" si="27"/>
        <v>11.897372232567763</v>
      </c>
      <c r="CB30" s="51">
        <f>AU30/(AF30/100)</f>
        <v>11.887026691495965</v>
      </c>
      <c r="CC30" s="52">
        <f>BX30*BY30</f>
        <v>6210000</v>
      </c>
      <c r="CD30" s="52">
        <f>BX30*AU30</f>
        <v>6204600</v>
      </c>
      <c r="CE30" s="53">
        <v>5649709</v>
      </c>
      <c r="CF30" s="53">
        <v>5961981.5</v>
      </c>
      <c r="CG30" s="53">
        <f t="shared" si="28"/>
        <v>554891</v>
      </c>
      <c r="CH30" s="52">
        <v>248018.5</v>
      </c>
      <c r="CI30" s="53">
        <f>CC30-CE30</f>
        <v>560291</v>
      </c>
      <c r="CJ30" s="53">
        <v>1426</v>
      </c>
      <c r="CK30" s="53">
        <v>1419</v>
      </c>
      <c r="CL30" s="54">
        <f t="shared" si="18"/>
        <v>31.563768425550094</v>
      </c>
      <c r="CM30" s="54">
        <f t="shared" si="19"/>
        <v>30.410620561901823</v>
      </c>
      <c r="CN30" s="48">
        <f t="shared" si="20"/>
        <v>9.6420442789157867</v>
      </c>
    </row>
    <row r="31" spans="1:92" x14ac:dyDescent="0.25">
      <c r="A31" s="23" t="s">
        <v>245</v>
      </c>
      <c r="B31" s="24">
        <v>2</v>
      </c>
      <c r="C31" s="24">
        <v>6</v>
      </c>
      <c r="D31" s="24">
        <f t="shared" si="0"/>
        <v>811</v>
      </c>
      <c r="E31" s="24">
        <v>62</v>
      </c>
      <c r="F31" s="24">
        <v>0</v>
      </c>
      <c r="G31" s="24">
        <v>46</v>
      </c>
      <c r="H31" s="24">
        <v>20</v>
      </c>
      <c r="I31" s="24">
        <v>546</v>
      </c>
      <c r="J31" s="24">
        <v>117</v>
      </c>
      <c r="K31" s="24">
        <v>0</v>
      </c>
      <c r="L31" s="24">
        <v>20</v>
      </c>
      <c r="M31" s="24">
        <v>0</v>
      </c>
      <c r="N31" s="24">
        <v>7</v>
      </c>
      <c r="O31" s="24">
        <v>10</v>
      </c>
      <c r="P31" s="24">
        <v>11</v>
      </c>
      <c r="Q31" s="24">
        <v>11</v>
      </c>
      <c r="R31" s="24">
        <f t="shared" si="1"/>
        <v>0</v>
      </c>
      <c r="S31" s="25">
        <v>2151</v>
      </c>
      <c r="T31" s="26">
        <v>74</v>
      </c>
      <c r="U31" s="26">
        <v>76</v>
      </c>
      <c r="V31" s="26">
        <v>80</v>
      </c>
      <c r="W31" s="26">
        <f t="shared" si="2"/>
        <v>2</v>
      </c>
      <c r="X31" s="26">
        <v>88</v>
      </c>
      <c r="Y31" s="25">
        <v>2202</v>
      </c>
      <c r="Z31" s="26">
        <v>139</v>
      </c>
      <c r="AA31" s="26">
        <v>467</v>
      </c>
      <c r="AB31" s="26">
        <v>475</v>
      </c>
      <c r="AC31" s="26">
        <f t="shared" si="3"/>
        <v>8</v>
      </c>
      <c r="AD31" s="27">
        <f t="shared" si="4"/>
        <v>1.7130620985010707</v>
      </c>
      <c r="AE31" s="28">
        <v>38</v>
      </c>
      <c r="AF31" s="29">
        <f>[1]Лист1!B31</f>
        <v>2202</v>
      </c>
      <c r="AG31" s="29"/>
      <c r="AH31" s="29">
        <v>2235</v>
      </c>
      <c r="AI31" s="30">
        <v>604</v>
      </c>
      <c r="AJ31" s="30">
        <v>624</v>
      </c>
      <c r="AK31" s="31">
        <f t="shared" si="5"/>
        <v>29.009762900976288</v>
      </c>
      <c r="AL31" s="31">
        <f t="shared" si="6"/>
        <v>28.337874659400544</v>
      </c>
      <c r="AM31" s="32">
        <v>626</v>
      </c>
      <c r="AN31" s="32">
        <v>666</v>
      </c>
      <c r="AO31" s="32">
        <v>770</v>
      </c>
      <c r="AP31" s="32">
        <v>845</v>
      </c>
      <c r="AQ31" s="32">
        <v>845</v>
      </c>
      <c r="AR31" s="32">
        <v>848</v>
      </c>
      <c r="AS31" s="188"/>
      <c r="AT31" s="188"/>
      <c r="AU31" s="188"/>
      <c r="AV31" s="48">
        <v>574</v>
      </c>
      <c r="AW31" s="48">
        <v>593</v>
      </c>
      <c r="AX31" s="48">
        <v>685</v>
      </c>
      <c r="AY31" s="48">
        <v>699</v>
      </c>
      <c r="AZ31" s="48">
        <v>732</v>
      </c>
      <c r="BA31" s="48">
        <v>921</v>
      </c>
      <c r="BB31" s="48">
        <v>968</v>
      </c>
      <c r="BC31" s="48">
        <v>969</v>
      </c>
      <c r="BD31" s="48">
        <v>979</v>
      </c>
      <c r="BE31" s="41">
        <f t="shared" si="7"/>
        <v>0.2742960944595822</v>
      </c>
      <c r="BF31" s="41">
        <f t="shared" si="8"/>
        <v>0.28337874659400547</v>
      </c>
      <c r="BG31" s="41">
        <f t="shared" si="9"/>
        <v>0.28428701180744775</v>
      </c>
      <c r="BH31" s="41">
        <f t="shared" si="10"/>
        <v>0.3024523160762943</v>
      </c>
      <c r="BI31" s="41">
        <f t="shared" si="11"/>
        <v>0.34968210717529519</v>
      </c>
      <c r="BJ31" s="41">
        <f t="shared" si="21"/>
        <v>0.38374205267938238</v>
      </c>
      <c r="BK31" s="41">
        <f t="shared" si="22"/>
        <v>0.38374205267938238</v>
      </c>
      <c r="BL31" s="33">
        <f t="shared" si="23"/>
        <v>0.37941834451901568</v>
      </c>
      <c r="BM31" s="41">
        <f t="shared" si="12"/>
        <v>0.26067211625794734</v>
      </c>
      <c r="BN31" s="41">
        <f t="shared" si="13"/>
        <v>0.26930063578564939</v>
      </c>
      <c r="BO31" s="42"/>
      <c r="BP31" s="42"/>
      <c r="BQ31" s="43"/>
      <c r="BR31" s="41">
        <f t="shared" si="14"/>
        <v>0.31743869209809267</v>
      </c>
      <c r="BS31" s="41">
        <f t="shared" si="15"/>
        <v>0.33242506811989103</v>
      </c>
      <c r="BT31" s="41">
        <f t="shared" si="16"/>
        <v>0.41825613079019075</v>
      </c>
      <c r="BU31" s="41">
        <f t="shared" si="24"/>
        <v>0.43960036330608537</v>
      </c>
      <c r="BV31" s="41">
        <f t="shared" si="25"/>
        <v>0.44005449591280654</v>
      </c>
      <c r="BW31" s="33">
        <f t="shared" si="26"/>
        <v>0.43803131991051453</v>
      </c>
      <c r="BX31" s="48"/>
      <c r="BY31" s="48"/>
      <c r="BZ31" s="56"/>
      <c r="CA31" s="50"/>
      <c r="CB31" s="51"/>
      <c r="CC31" s="52"/>
      <c r="CD31" s="52"/>
      <c r="CE31" s="53"/>
      <c r="CF31" s="53"/>
      <c r="CG31" s="53"/>
      <c r="CH31" s="52"/>
      <c r="CI31" s="53"/>
      <c r="CJ31" s="53"/>
      <c r="CK31" s="53"/>
      <c r="CL31" s="54">
        <f t="shared" si="18"/>
        <v>22.08275220827522</v>
      </c>
      <c r="CM31" s="54">
        <f t="shared" si="19"/>
        <v>21.571298819255222</v>
      </c>
      <c r="CN31" s="48">
        <f t="shared" si="20"/>
        <v>0</v>
      </c>
    </row>
    <row r="32" spans="1:92" x14ac:dyDescent="0.25">
      <c r="A32" s="23" t="s">
        <v>246</v>
      </c>
      <c r="B32" s="24">
        <v>3</v>
      </c>
      <c r="C32" s="24">
        <v>3</v>
      </c>
      <c r="D32" s="24">
        <f t="shared" si="0"/>
        <v>1744</v>
      </c>
      <c r="E32" s="24">
        <v>0</v>
      </c>
      <c r="F32" s="24">
        <v>97</v>
      </c>
      <c r="G32" s="24">
        <v>21</v>
      </c>
      <c r="H32" s="24">
        <v>21</v>
      </c>
      <c r="I32" s="24">
        <v>656</v>
      </c>
      <c r="J32" s="24">
        <v>392</v>
      </c>
      <c r="K32" s="24">
        <v>0</v>
      </c>
      <c r="L32" s="24">
        <v>557</v>
      </c>
      <c r="M32" s="24">
        <v>0</v>
      </c>
      <c r="N32" s="24">
        <v>3</v>
      </c>
      <c r="O32" s="24">
        <v>3</v>
      </c>
      <c r="P32" s="24">
        <v>3</v>
      </c>
      <c r="Q32" s="24">
        <v>3</v>
      </c>
      <c r="R32" s="24">
        <f t="shared" si="1"/>
        <v>0</v>
      </c>
      <c r="S32" s="25">
        <v>1855</v>
      </c>
      <c r="T32" s="26">
        <v>653</v>
      </c>
      <c r="U32" s="26">
        <v>653</v>
      </c>
      <c r="V32" s="26">
        <v>686</v>
      </c>
      <c r="W32" s="26">
        <f t="shared" si="2"/>
        <v>0</v>
      </c>
      <c r="X32" s="26">
        <v>954</v>
      </c>
      <c r="Y32" s="25">
        <v>1885</v>
      </c>
      <c r="Z32" s="26">
        <v>1419</v>
      </c>
      <c r="AA32" s="26">
        <v>1508</v>
      </c>
      <c r="AB32" s="26">
        <v>1509</v>
      </c>
      <c r="AC32" s="26">
        <f t="shared" si="3"/>
        <v>1</v>
      </c>
      <c r="AD32" s="27">
        <f t="shared" si="4"/>
        <v>6.6312997347480113E-2</v>
      </c>
      <c r="AE32" s="28">
        <v>1064</v>
      </c>
      <c r="AF32" s="29">
        <f>[1]Лист1!B32</f>
        <v>1885</v>
      </c>
      <c r="AG32" s="29">
        <v>1181</v>
      </c>
      <c r="AH32" s="29">
        <v>1898</v>
      </c>
      <c r="AI32" s="30">
        <v>1143</v>
      </c>
      <c r="AJ32" s="30">
        <v>1144</v>
      </c>
      <c r="AK32" s="31">
        <f t="shared" si="5"/>
        <v>61.671159029649594</v>
      </c>
      <c r="AL32" s="31">
        <f t="shared" si="6"/>
        <v>60.689655172413786</v>
      </c>
      <c r="AM32" s="32">
        <v>1162</v>
      </c>
      <c r="AN32" s="32">
        <v>1162</v>
      </c>
      <c r="AO32" s="32">
        <v>1162</v>
      </c>
      <c r="AP32" s="32">
        <v>1162</v>
      </c>
      <c r="AQ32" s="32">
        <v>1161</v>
      </c>
      <c r="AR32" s="32">
        <v>1166</v>
      </c>
      <c r="AS32" s="188"/>
      <c r="AT32" s="188"/>
      <c r="AU32" s="188"/>
      <c r="AV32" s="48">
        <v>458</v>
      </c>
      <c r="AW32" s="48">
        <v>461</v>
      </c>
      <c r="AX32" s="48">
        <v>687</v>
      </c>
      <c r="AY32" s="48">
        <v>691</v>
      </c>
      <c r="AZ32" s="48">
        <v>691</v>
      </c>
      <c r="BA32" s="48">
        <v>689</v>
      </c>
      <c r="BB32" s="48">
        <v>700</v>
      </c>
      <c r="BC32" s="48">
        <v>700</v>
      </c>
      <c r="BD32" s="48">
        <v>700</v>
      </c>
      <c r="BE32" s="41">
        <f t="shared" si="7"/>
        <v>0.60636604774535807</v>
      </c>
      <c r="BF32" s="41">
        <f t="shared" si="8"/>
        <v>0.60689655172413792</v>
      </c>
      <c r="BG32" s="41">
        <f t="shared" si="9"/>
        <v>0.61644562334217512</v>
      </c>
      <c r="BH32" s="41">
        <f t="shared" si="10"/>
        <v>0.61644562334217512</v>
      </c>
      <c r="BI32" s="41">
        <f t="shared" si="11"/>
        <v>0.61644562334217512</v>
      </c>
      <c r="BJ32" s="41">
        <f t="shared" si="21"/>
        <v>0.61644562334217512</v>
      </c>
      <c r="BK32" s="41">
        <f t="shared" si="22"/>
        <v>0.61591511936339527</v>
      </c>
      <c r="BL32" s="33">
        <f t="shared" si="23"/>
        <v>0.61433087460484725</v>
      </c>
      <c r="BM32" s="41">
        <f t="shared" si="12"/>
        <v>0.24297082228116712</v>
      </c>
      <c r="BN32" s="41">
        <f t="shared" si="13"/>
        <v>0.24456233421750664</v>
      </c>
      <c r="BO32" s="42"/>
      <c r="BP32" s="42"/>
      <c r="BQ32" s="43"/>
      <c r="BR32" s="41">
        <f t="shared" si="14"/>
        <v>0.36657824933687</v>
      </c>
      <c r="BS32" s="41">
        <f t="shared" si="15"/>
        <v>0.36657824933687</v>
      </c>
      <c r="BT32" s="41">
        <f t="shared" si="16"/>
        <v>0.36551724137931035</v>
      </c>
      <c r="BU32" s="41">
        <f t="shared" si="24"/>
        <v>0.3713527851458886</v>
      </c>
      <c r="BV32" s="41">
        <f t="shared" si="25"/>
        <v>0.3713527851458886</v>
      </c>
      <c r="BW32" s="33">
        <f t="shared" si="26"/>
        <v>0.36880927291886195</v>
      </c>
      <c r="BX32" s="48"/>
      <c r="BY32" s="48"/>
      <c r="BZ32" s="56"/>
      <c r="CA32" s="50"/>
      <c r="CB32" s="51"/>
      <c r="CC32" s="52"/>
      <c r="CD32" s="52"/>
      <c r="CE32" s="53"/>
      <c r="CF32" s="53"/>
      <c r="CG32" s="53"/>
      <c r="CH32" s="52"/>
      <c r="CI32" s="53"/>
      <c r="CJ32" s="53"/>
      <c r="CK32" s="53"/>
      <c r="CL32" s="54">
        <f t="shared" si="18"/>
        <v>81.347708894878707</v>
      </c>
      <c r="CM32" s="54">
        <f t="shared" si="19"/>
        <v>80.053050397877982</v>
      </c>
      <c r="CN32" s="48">
        <f t="shared" si="20"/>
        <v>0</v>
      </c>
    </row>
    <row r="33" spans="1:92" x14ac:dyDescent="0.25">
      <c r="A33" s="23" t="s">
        <v>247</v>
      </c>
      <c r="B33" s="24">
        <v>2</v>
      </c>
      <c r="C33" s="24">
        <v>3</v>
      </c>
      <c r="D33" s="24">
        <f t="shared" si="0"/>
        <v>2160</v>
      </c>
      <c r="E33" s="24">
        <v>95</v>
      </c>
      <c r="F33" s="24">
        <v>0</v>
      </c>
      <c r="G33" s="24">
        <v>22</v>
      </c>
      <c r="H33" s="24">
        <v>90</v>
      </c>
      <c r="I33" s="24">
        <v>603</v>
      </c>
      <c r="J33" s="24">
        <v>942</v>
      </c>
      <c r="K33" s="24">
        <v>0</v>
      </c>
      <c r="L33" s="24">
        <v>408</v>
      </c>
      <c r="M33" s="24">
        <v>0</v>
      </c>
      <c r="N33" s="24">
        <v>7</v>
      </c>
      <c r="O33" s="24">
        <v>12</v>
      </c>
      <c r="P33" s="24">
        <v>13</v>
      </c>
      <c r="Q33" s="24">
        <v>13</v>
      </c>
      <c r="R33" s="24">
        <f t="shared" si="1"/>
        <v>0</v>
      </c>
      <c r="S33" s="25">
        <v>4130</v>
      </c>
      <c r="T33" s="26">
        <v>710</v>
      </c>
      <c r="U33" s="26">
        <v>766</v>
      </c>
      <c r="V33" s="26">
        <v>874</v>
      </c>
      <c r="W33" s="26">
        <f t="shared" si="2"/>
        <v>56</v>
      </c>
      <c r="X33" s="26">
        <v>1042</v>
      </c>
      <c r="Y33" s="25">
        <v>4248</v>
      </c>
      <c r="Z33" s="26">
        <v>1195</v>
      </c>
      <c r="AA33" s="26">
        <v>1502</v>
      </c>
      <c r="AB33" s="26">
        <v>2121</v>
      </c>
      <c r="AC33" s="26">
        <f t="shared" si="3"/>
        <v>619</v>
      </c>
      <c r="AD33" s="27">
        <f t="shared" si="4"/>
        <v>41.211717709720375</v>
      </c>
      <c r="AE33" s="28">
        <v>187</v>
      </c>
      <c r="AF33" s="29">
        <f>[1]Лист1!B33</f>
        <v>4130</v>
      </c>
      <c r="AG33" s="73">
        <v>3098</v>
      </c>
      <c r="AH33" s="29">
        <v>4293</v>
      </c>
      <c r="AI33" s="30">
        <v>3110</v>
      </c>
      <c r="AJ33" s="30">
        <v>2814</v>
      </c>
      <c r="AK33" s="31">
        <f t="shared" si="5"/>
        <v>68.13559322033899</v>
      </c>
      <c r="AL33" s="31">
        <f t="shared" si="6"/>
        <v>66.24293785310735</v>
      </c>
      <c r="AM33" s="32">
        <v>2735</v>
      </c>
      <c r="AN33" s="32">
        <v>2736</v>
      </c>
      <c r="AO33" s="32">
        <v>2739</v>
      </c>
      <c r="AP33" s="32">
        <v>2739</v>
      </c>
      <c r="AQ33" s="32">
        <v>3139</v>
      </c>
      <c r="AR33" s="32">
        <v>3138</v>
      </c>
      <c r="AS33" s="188"/>
      <c r="AT33" s="188">
        <v>307</v>
      </c>
      <c r="AU33" s="188">
        <v>401</v>
      </c>
      <c r="AV33" s="48">
        <v>1092</v>
      </c>
      <c r="AW33" s="48">
        <v>1211</v>
      </c>
      <c r="AX33" s="48">
        <v>1211</v>
      </c>
      <c r="AY33" s="48">
        <v>1335</v>
      </c>
      <c r="AZ33" s="48">
        <v>1416</v>
      </c>
      <c r="BA33" s="48">
        <v>1460</v>
      </c>
      <c r="BB33" s="48">
        <v>1511</v>
      </c>
      <c r="BC33" s="48">
        <v>1511</v>
      </c>
      <c r="BD33" s="48">
        <v>1567</v>
      </c>
      <c r="BE33" s="41">
        <f t="shared" si="7"/>
        <v>0.75302663438256656</v>
      </c>
      <c r="BF33" s="41">
        <f t="shared" si="8"/>
        <v>0.75569007263922516</v>
      </c>
      <c r="BG33" s="41">
        <f t="shared" si="9"/>
        <v>0.7593220338983051</v>
      </c>
      <c r="BH33" s="41">
        <f t="shared" si="10"/>
        <v>0.75956416464891041</v>
      </c>
      <c r="BI33" s="41">
        <f t="shared" si="11"/>
        <v>0.76029055690072644</v>
      </c>
      <c r="BJ33" s="41">
        <f t="shared" si="21"/>
        <v>0.76029055690072644</v>
      </c>
      <c r="BK33" s="41">
        <f t="shared" si="22"/>
        <v>0.76004842615012103</v>
      </c>
      <c r="BL33" s="33">
        <f t="shared" si="23"/>
        <v>0.73095737246680648</v>
      </c>
      <c r="BM33" s="41">
        <f t="shared" si="12"/>
        <v>0.26440677966101694</v>
      </c>
      <c r="BN33" s="41">
        <f t="shared" si="13"/>
        <v>0.29322033898305083</v>
      </c>
      <c r="BO33" s="70">
        <v>30</v>
      </c>
      <c r="BP33" s="70">
        <v>30</v>
      </c>
      <c r="BQ33" s="71">
        <v>93.33</v>
      </c>
      <c r="BR33" s="41">
        <f t="shared" si="14"/>
        <v>0.32324455205811137</v>
      </c>
      <c r="BS33" s="41">
        <f t="shared" si="15"/>
        <v>0.34285714285714286</v>
      </c>
      <c r="BT33" s="41">
        <f t="shared" si="16"/>
        <v>0.35351089588377727</v>
      </c>
      <c r="BU33" s="41">
        <f t="shared" si="24"/>
        <v>0.36585956416464893</v>
      </c>
      <c r="BV33" s="41">
        <f t="shared" si="25"/>
        <v>0.36585956416464893</v>
      </c>
      <c r="BW33" s="33">
        <f t="shared" si="26"/>
        <v>0.36501281155369203</v>
      </c>
      <c r="BX33" s="48">
        <v>5600</v>
      </c>
      <c r="BY33" s="73">
        <v>401</v>
      </c>
      <c r="BZ33" s="56">
        <f>AU33/(BY33/100)</f>
        <v>100</v>
      </c>
      <c r="CA33" s="50">
        <f>BY33/(AF33/100)</f>
        <v>9.7094430992736083</v>
      </c>
      <c r="CB33" s="51">
        <f>AU33/(AF33/100)</f>
        <v>9.7094430992736083</v>
      </c>
      <c r="CC33" s="52">
        <f>BX33*BY33</f>
        <v>2245600</v>
      </c>
      <c r="CD33" s="52">
        <f>BX33*AU33</f>
        <v>2245600</v>
      </c>
      <c r="CE33" s="53">
        <v>1867675.48</v>
      </c>
      <c r="CF33" s="53">
        <v>2207591.6800000002</v>
      </c>
      <c r="CG33" s="53">
        <f>CD33-CE33</f>
        <v>377924.52</v>
      </c>
      <c r="CH33" s="52">
        <v>38008.32</v>
      </c>
      <c r="CI33" s="53">
        <f>CC33-CE33</f>
        <v>377924.52</v>
      </c>
      <c r="CJ33" s="53">
        <v>510</v>
      </c>
      <c r="CK33" s="53">
        <v>401</v>
      </c>
      <c r="CL33" s="54">
        <f t="shared" si="18"/>
        <v>51.355932203389834</v>
      </c>
      <c r="CM33" s="54">
        <f t="shared" si="19"/>
        <v>49.929378531073453</v>
      </c>
      <c r="CN33" s="48">
        <f t="shared" si="20"/>
        <v>7.4334140435835359</v>
      </c>
    </row>
    <row r="34" spans="1:92" x14ac:dyDescent="0.25">
      <c r="A34" s="23" t="s">
        <v>248</v>
      </c>
      <c r="B34" s="24">
        <v>2</v>
      </c>
      <c r="C34" s="24">
        <v>32</v>
      </c>
      <c r="D34" s="24">
        <f t="shared" si="0"/>
        <v>1452</v>
      </c>
      <c r="E34" s="24">
        <v>32</v>
      </c>
      <c r="F34" s="24">
        <v>0</v>
      </c>
      <c r="G34" s="24">
        <v>45</v>
      </c>
      <c r="H34" s="24">
        <v>81</v>
      </c>
      <c r="I34" s="24">
        <v>704</v>
      </c>
      <c r="J34" s="24">
        <v>407</v>
      </c>
      <c r="K34" s="24">
        <v>0</v>
      </c>
      <c r="L34" s="24">
        <v>153</v>
      </c>
      <c r="M34" s="24">
        <v>30</v>
      </c>
      <c r="N34" s="24">
        <v>32</v>
      </c>
      <c r="O34" s="24">
        <v>34</v>
      </c>
      <c r="P34" s="24">
        <v>33</v>
      </c>
      <c r="Q34" s="24">
        <v>34</v>
      </c>
      <c r="R34" s="24">
        <f t="shared" si="1"/>
        <v>1</v>
      </c>
      <c r="S34" s="25">
        <v>8957</v>
      </c>
      <c r="T34" s="26">
        <v>2201</v>
      </c>
      <c r="U34" s="26">
        <v>2209</v>
      </c>
      <c r="V34" s="26">
        <v>2209</v>
      </c>
      <c r="W34" s="26">
        <f t="shared" si="2"/>
        <v>8</v>
      </c>
      <c r="X34" s="26">
        <v>2213</v>
      </c>
      <c r="Y34" s="25">
        <v>9254</v>
      </c>
      <c r="Z34" s="26">
        <v>2572</v>
      </c>
      <c r="AA34" s="26">
        <v>3842</v>
      </c>
      <c r="AB34" s="26">
        <v>4015</v>
      </c>
      <c r="AC34" s="26">
        <f t="shared" si="3"/>
        <v>173</v>
      </c>
      <c r="AD34" s="27">
        <f t="shared" si="4"/>
        <v>4.5028630921395107</v>
      </c>
      <c r="AE34" s="28">
        <v>2122</v>
      </c>
      <c r="AF34" s="29">
        <f>[1]Лист1!B34</f>
        <v>8754</v>
      </c>
      <c r="AG34" s="56">
        <v>6566</v>
      </c>
      <c r="AH34" s="29">
        <v>9336</v>
      </c>
      <c r="AI34" s="30">
        <v>5874</v>
      </c>
      <c r="AJ34" s="30">
        <v>5913</v>
      </c>
      <c r="AK34" s="31">
        <f t="shared" si="5"/>
        <v>66.015406944289381</v>
      </c>
      <c r="AL34" s="31">
        <f t="shared" si="6"/>
        <v>63.896693321806779</v>
      </c>
      <c r="AM34" s="32">
        <v>5966</v>
      </c>
      <c r="AN34" s="32">
        <v>5983</v>
      </c>
      <c r="AO34" s="32">
        <v>6020</v>
      </c>
      <c r="AP34" s="32">
        <v>6105</v>
      </c>
      <c r="AQ34" s="32">
        <v>6160</v>
      </c>
      <c r="AR34" s="32">
        <v>6230</v>
      </c>
      <c r="AS34" s="188"/>
      <c r="AT34" s="188">
        <v>44</v>
      </c>
      <c r="AU34" s="188">
        <v>45</v>
      </c>
      <c r="AV34" s="48">
        <v>2483</v>
      </c>
      <c r="AW34" s="48">
        <v>2525</v>
      </c>
      <c r="AX34" s="48">
        <v>2553</v>
      </c>
      <c r="AY34" s="48">
        <v>2568</v>
      </c>
      <c r="AZ34" s="48">
        <v>2575</v>
      </c>
      <c r="BA34" s="48">
        <v>2587</v>
      </c>
      <c r="BB34" s="48">
        <v>2644</v>
      </c>
      <c r="BC34" s="48">
        <v>2652</v>
      </c>
      <c r="BD34" s="48">
        <v>2661</v>
      </c>
      <c r="BE34" s="41">
        <f t="shared" si="7"/>
        <v>0.67100753941055513</v>
      </c>
      <c r="BF34" s="41">
        <f t="shared" si="8"/>
        <v>0.68048891935115374</v>
      </c>
      <c r="BG34" s="41">
        <f t="shared" si="9"/>
        <v>0.68665752798720581</v>
      </c>
      <c r="BH34" s="41">
        <f t="shared" si="10"/>
        <v>0.68859949737262971</v>
      </c>
      <c r="BI34" s="41">
        <f t="shared" si="11"/>
        <v>0.69282613662325798</v>
      </c>
      <c r="BJ34" s="41">
        <f t="shared" si="21"/>
        <v>0.70253598355037694</v>
      </c>
      <c r="BK34" s="41">
        <f t="shared" si="22"/>
        <v>0.70367831848297924</v>
      </c>
      <c r="BL34" s="33">
        <f t="shared" si="23"/>
        <v>0.66730934018851762</v>
      </c>
      <c r="BM34" s="41">
        <f t="shared" si="12"/>
        <v>0.28364176376513595</v>
      </c>
      <c r="BN34" s="41">
        <f t="shared" si="13"/>
        <v>0.28843957048206537</v>
      </c>
      <c r="BO34" s="57">
        <v>88</v>
      </c>
      <c r="BP34" s="57">
        <v>51</v>
      </c>
      <c r="BQ34" s="58">
        <v>46.67</v>
      </c>
      <c r="BR34" s="41">
        <f t="shared" si="14"/>
        <v>0.29335161069225496</v>
      </c>
      <c r="BS34" s="41">
        <f t="shared" si="15"/>
        <v>0.29415124514507651</v>
      </c>
      <c r="BT34" s="41">
        <f t="shared" si="16"/>
        <v>0.29552204706419921</v>
      </c>
      <c r="BU34" s="41">
        <f t="shared" si="24"/>
        <v>0.30203335618003196</v>
      </c>
      <c r="BV34" s="41">
        <f t="shared" si="25"/>
        <v>0.3029472241261138</v>
      </c>
      <c r="BW34" s="33">
        <f t="shared" si="26"/>
        <v>0.28502570694087404</v>
      </c>
      <c r="BX34" s="48">
        <v>5900</v>
      </c>
      <c r="BY34" s="83">
        <v>45</v>
      </c>
      <c r="BZ34" s="56">
        <f>AU34/(BY34/100)</f>
        <v>100</v>
      </c>
      <c r="CA34" s="50">
        <f>BY34/(AF34/100)</f>
        <v>0.51405071967100746</v>
      </c>
      <c r="CB34" s="51">
        <f>AU34/(AF34/100)</f>
        <v>0.51405071967100746</v>
      </c>
      <c r="CC34" s="52">
        <f>BX34*BY34</f>
        <v>265500</v>
      </c>
      <c r="CD34" s="52">
        <f>BX34*AU34</f>
        <v>265500</v>
      </c>
      <c r="CE34" s="53">
        <v>140470.20000000001</v>
      </c>
      <c r="CF34" s="53"/>
      <c r="CG34" s="53">
        <f>CD34-CE34</f>
        <v>125029.79999999999</v>
      </c>
      <c r="CH34" s="52">
        <v>167.4</v>
      </c>
      <c r="CI34" s="53">
        <f>CC34-CE34</f>
        <v>125029.79999999999</v>
      </c>
      <c r="CJ34" s="53">
        <v>45</v>
      </c>
      <c r="CK34" s="53">
        <v>45</v>
      </c>
      <c r="CL34" s="54">
        <f t="shared" si="18"/>
        <v>44.825276320196501</v>
      </c>
      <c r="CM34" s="54">
        <f t="shared" si="19"/>
        <v>43.38664361357251</v>
      </c>
      <c r="CN34" s="48">
        <f t="shared" si="20"/>
        <v>0.50262737034498506</v>
      </c>
    </row>
    <row r="35" spans="1:92" x14ac:dyDescent="0.25">
      <c r="A35" s="23" t="s">
        <v>249</v>
      </c>
      <c r="B35" s="24">
        <v>2</v>
      </c>
      <c r="C35" s="24">
        <v>8</v>
      </c>
      <c r="D35" s="24">
        <f t="shared" si="0"/>
        <v>917</v>
      </c>
      <c r="E35" s="24">
        <v>52</v>
      </c>
      <c r="F35" s="24">
        <v>0</v>
      </c>
      <c r="G35" s="24">
        <v>48</v>
      </c>
      <c r="H35" s="24">
        <v>61</v>
      </c>
      <c r="I35" s="24">
        <v>482</v>
      </c>
      <c r="J35" s="24">
        <v>229</v>
      </c>
      <c r="K35" s="24">
        <v>0</v>
      </c>
      <c r="L35" s="24">
        <v>45</v>
      </c>
      <c r="M35" s="24">
        <v>0</v>
      </c>
      <c r="N35" s="24">
        <v>8</v>
      </c>
      <c r="O35" s="24">
        <v>8</v>
      </c>
      <c r="P35" s="24">
        <v>8</v>
      </c>
      <c r="Q35" s="24">
        <v>8</v>
      </c>
      <c r="R35" s="24">
        <f t="shared" si="1"/>
        <v>0</v>
      </c>
      <c r="S35" s="25">
        <v>2637</v>
      </c>
      <c r="T35" s="26">
        <v>9</v>
      </c>
      <c r="U35" s="26">
        <v>10</v>
      </c>
      <c r="V35" s="26">
        <v>563</v>
      </c>
      <c r="W35" s="26">
        <f t="shared" si="2"/>
        <v>1</v>
      </c>
      <c r="X35" s="26">
        <v>1143</v>
      </c>
      <c r="Y35" s="25">
        <v>2673</v>
      </c>
      <c r="Z35" s="26">
        <v>1917</v>
      </c>
      <c r="AA35" s="26">
        <v>2004</v>
      </c>
      <c r="AB35" s="26">
        <v>2006</v>
      </c>
      <c r="AC35" s="26">
        <f t="shared" si="3"/>
        <v>2</v>
      </c>
      <c r="AD35" s="27">
        <f t="shared" si="4"/>
        <v>9.9800399201596807E-2</v>
      </c>
      <c r="AE35" s="28"/>
      <c r="AF35" s="29">
        <f>[1]Лист1!B35</f>
        <v>2673</v>
      </c>
      <c r="AG35" s="29">
        <v>1801</v>
      </c>
      <c r="AH35" s="29">
        <v>2729</v>
      </c>
      <c r="AI35" s="30">
        <v>1945</v>
      </c>
      <c r="AJ35" s="30">
        <v>1918</v>
      </c>
      <c r="AK35" s="31">
        <f t="shared" si="5"/>
        <v>72.734167614713684</v>
      </c>
      <c r="AL35" s="31">
        <f t="shared" si="6"/>
        <v>71.754582865693976</v>
      </c>
      <c r="AM35" s="32">
        <v>1926</v>
      </c>
      <c r="AN35" s="32">
        <v>1926</v>
      </c>
      <c r="AO35" s="32">
        <v>1953</v>
      </c>
      <c r="AP35" s="32">
        <v>1988</v>
      </c>
      <c r="AQ35" s="32">
        <v>1988</v>
      </c>
      <c r="AR35" s="32">
        <v>1988</v>
      </c>
      <c r="AS35" s="188"/>
      <c r="AT35" s="188"/>
      <c r="AU35" s="188"/>
      <c r="AV35" s="48">
        <v>559</v>
      </c>
      <c r="AW35" s="48">
        <v>678</v>
      </c>
      <c r="AX35" s="48">
        <v>603</v>
      </c>
      <c r="AY35" s="48">
        <v>808</v>
      </c>
      <c r="AZ35" s="48">
        <v>809</v>
      </c>
      <c r="BA35" s="48">
        <v>811</v>
      </c>
      <c r="BB35" s="48">
        <v>824</v>
      </c>
      <c r="BC35" s="48">
        <v>824</v>
      </c>
      <c r="BD35" s="48">
        <v>825</v>
      </c>
      <c r="BE35" s="41">
        <f t="shared" si="7"/>
        <v>0.72764683875794989</v>
      </c>
      <c r="BF35" s="41">
        <f t="shared" si="8"/>
        <v>0.71754582865693972</v>
      </c>
      <c r="BG35" s="41">
        <f t="shared" si="9"/>
        <v>0.72053872053872059</v>
      </c>
      <c r="BH35" s="41">
        <f t="shared" si="10"/>
        <v>0.72053872053872059</v>
      </c>
      <c r="BI35" s="41">
        <f t="shared" si="11"/>
        <v>0.73063973063973064</v>
      </c>
      <c r="BJ35" s="41">
        <f t="shared" si="21"/>
        <v>0.74373363262252146</v>
      </c>
      <c r="BK35" s="41">
        <f t="shared" si="22"/>
        <v>0.74373363262252146</v>
      </c>
      <c r="BL35" s="33">
        <f t="shared" si="23"/>
        <v>0.728471967753756</v>
      </c>
      <c r="BM35" s="41">
        <f t="shared" si="12"/>
        <v>0.20912832023943134</v>
      </c>
      <c r="BN35" s="41">
        <f t="shared" si="13"/>
        <v>0.25364758698092033</v>
      </c>
      <c r="BO35" s="42"/>
      <c r="BP35" s="42"/>
      <c r="BQ35" s="43"/>
      <c r="BR35" s="41">
        <f t="shared" si="14"/>
        <v>0.30228208005985785</v>
      </c>
      <c r="BS35" s="41">
        <f t="shared" si="15"/>
        <v>0.30265619154508044</v>
      </c>
      <c r="BT35" s="41">
        <f t="shared" si="16"/>
        <v>0.30340441451552563</v>
      </c>
      <c r="BU35" s="41">
        <f t="shared" si="24"/>
        <v>0.30826786382341936</v>
      </c>
      <c r="BV35" s="41">
        <f t="shared" si="25"/>
        <v>0.30826786382341936</v>
      </c>
      <c r="BW35" s="33">
        <f t="shared" si="26"/>
        <v>0.30230853792598023</v>
      </c>
      <c r="BX35" s="48"/>
      <c r="BY35" s="48"/>
      <c r="BZ35" s="48"/>
      <c r="CA35" s="50"/>
      <c r="CB35" s="51"/>
      <c r="CC35" s="52"/>
      <c r="CD35" s="52"/>
      <c r="CE35" s="53"/>
      <c r="CF35" s="53"/>
      <c r="CG35" s="53"/>
      <c r="CH35" s="52"/>
      <c r="CI35" s="53"/>
      <c r="CJ35" s="53"/>
      <c r="CK35" s="53"/>
      <c r="CL35" s="54">
        <f t="shared" si="18"/>
        <v>76.071293136139545</v>
      </c>
      <c r="CM35" s="54">
        <f t="shared" si="19"/>
        <v>75.04676393565282</v>
      </c>
      <c r="CN35" s="48">
        <f t="shared" si="20"/>
        <v>0</v>
      </c>
    </row>
    <row r="36" spans="1:92" s="84" customFormat="1" x14ac:dyDescent="0.25">
      <c r="A36" s="23" t="s">
        <v>250</v>
      </c>
      <c r="B36" s="24">
        <v>2</v>
      </c>
      <c r="C36" s="24">
        <v>4</v>
      </c>
      <c r="D36" s="24">
        <f t="shared" si="0"/>
        <v>1060</v>
      </c>
      <c r="E36" s="24">
        <v>7</v>
      </c>
      <c r="F36" s="24">
        <v>0</v>
      </c>
      <c r="G36" s="24">
        <v>55</v>
      </c>
      <c r="H36" s="24">
        <v>0</v>
      </c>
      <c r="I36" s="24">
        <v>504</v>
      </c>
      <c r="J36" s="24">
        <v>368</v>
      </c>
      <c r="K36" s="24">
        <v>11</v>
      </c>
      <c r="L36" s="24">
        <v>115</v>
      </c>
      <c r="M36" s="24">
        <v>0</v>
      </c>
      <c r="N36" s="24">
        <v>5</v>
      </c>
      <c r="O36" s="24">
        <v>7</v>
      </c>
      <c r="P36" s="24">
        <v>7</v>
      </c>
      <c r="Q36" s="24">
        <v>7</v>
      </c>
      <c r="R36" s="24">
        <f t="shared" si="1"/>
        <v>0</v>
      </c>
      <c r="S36" s="25">
        <v>3498</v>
      </c>
      <c r="T36" s="26">
        <v>344</v>
      </c>
      <c r="U36" s="26">
        <v>464</v>
      </c>
      <c r="V36" s="26">
        <v>469</v>
      </c>
      <c r="W36" s="26">
        <f t="shared" si="2"/>
        <v>120</v>
      </c>
      <c r="X36" s="26">
        <v>470</v>
      </c>
      <c r="Y36" s="25">
        <v>3587</v>
      </c>
      <c r="Z36" s="26">
        <v>493</v>
      </c>
      <c r="AA36" s="26">
        <v>610</v>
      </c>
      <c r="AB36" s="26">
        <v>665</v>
      </c>
      <c r="AC36" s="26">
        <f t="shared" si="3"/>
        <v>55</v>
      </c>
      <c r="AD36" s="27">
        <f t="shared" si="4"/>
        <v>9.0163934426229506</v>
      </c>
      <c r="AE36" s="28">
        <v>296</v>
      </c>
      <c r="AF36" s="29">
        <f>[1]Лист1!B36</f>
        <v>3587</v>
      </c>
      <c r="AG36" s="29"/>
      <c r="AH36" s="29">
        <v>3645</v>
      </c>
      <c r="AI36" s="30">
        <v>991</v>
      </c>
      <c r="AJ36" s="30">
        <v>996</v>
      </c>
      <c r="AK36" s="31">
        <f t="shared" si="5"/>
        <v>28.473413379073758</v>
      </c>
      <c r="AL36" s="31">
        <f t="shared" si="6"/>
        <v>27.766936158349598</v>
      </c>
      <c r="AM36" s="32">
        <v>1001</v>
      </c>
      <c r="AN36" s="32">
        <v>1037</v>
      </c>
      <c r="AO36" s="32">
        <v>1050</v>
      </c>
      <c r="AP36" s="32">
        <v>1050</v>
      </c>
      <c r="AQ36" s="32">
        <v>1050</v>
      </c>
      <c r="AR36" s="32">
        <v>1050</v>
      </c>
      <c r="AS36" s="188"/>
      <c r="AT36" s="188"/>
      <c r="AU36" s="188"/>
      <c r="AV36" s="48">
        <v>888</v>
      </c>
      <c r="AW36" s="48">
        <v>880</v>
      </c>
      <c r="AX36" s="48">
        <v>994</v>
      </c>
      <c r="AY36" s="48">
        <v>990</v>
      </c>
      <c r="AZ36" s="48">
        <v>1039</v>
      </c>
      <c r="BA36" s="48">
        <v>1062</v>
      </c>
      <c r="BB36" s="48">
        <v>1085</v>
      </c>
      <c r="BC36" s="48">
        <v>1085</v>
      </c>
      <c r="BD36" s="48">
        <v>1085</v>
      </c>
      <c r="BE36" s="41">
        <f t="shared" si="7"/>
        <v>0.27627543908558683</v>
      </c>
      <c r="BF36" s="41">
        <f t="shared" si="8"/>
        <v>0.27766936158349598</v>
      </c>
      <c r="BG36" s="41">
        <f t="shared" si="9"/>
        <v>0.27906328408140507</v>
      </c>
      <c r="BH36" s="41">
        <f t="shared" si="10"/>
        <v>0.2890995260663507</v>
      </c>
      <c r="BI36" s="41">
        <f t="shared" si="11"/>
        <v>0.29272372456091439</v>
      </c>
      <c r="BJ36" s="41">
        <f t="shared" si="21"/>
        <v>0.29272372456091439</v>
      </c>
      <c r="BK36" s="41">
        <f t="shared" si="22"/>
        <v>0.29272372456091439</v>
      </c>
      <c r="BL36" s="33">
        <f t="shared" si="23"/>
        <v>0.2880658436213992</v>
      </c>
      <c r="BM36" s="41">
        <f t="shared" si="12"/>
        <v>0.24756063562865904</v>
      </c>
      <c r="BN36" s="41">
        <f t="shared" si="13"/>
        <v>0.24533035963200447</v>
      </c>
      <c r="BO36" s="42"/>
      <c r="BP36" s="42"/>
      <c r="BQ36" s="43"/>
      <c r="BR36" s="41">
        <f t="shared" si="14"/>
        <v>0.27599665458600503</v>
      </c>
      <c r="BS36" s="41">
        <f t="shared" si="15"/>
        <v>0.28965709506551435</v>
      </c>
      <c r="BT36" s="41">
        <f t="shared" si="16"/>
        <v>0.29606913855589628</v>
      </c>
      <c r="BU36" s="41">
        <f t="shared" si="24"/>
        <v>0.30248118204627822</v>
      </c>
      <c r="BV36" s="41">
        <f t="shared" si="25"/>
        <v>0.30248118204627822</v>
      </c>
      <c r="BW36" s="33">
        <f t="shared" si="26"/>
        <v>0.29766803840877915</v>
      </c>
      <c r="BX36" s="48"/>
      <c r="BY36" s="48"/>
      <c r="BZ36" s="48"/>
      <c r="CA36" s="50"/>
      <c r="CB36" s="51"/>
      <c r="CC36" s="52"/>
      <c r="CD36" s="52"/>
      <c r="CE36" s="53"/>
      <c r="CF36" s="53"/>
      <c r="CG36" s="53"/>
      <c r="CH36" s="52"/>
      <c r="CI36" s="53"/>
      <c r="CJ36" s="53"/>
      <c r="CK36" s="53"/>
      <c r="CL36" s="54">
        <f t="shared" si="18"/>
        <v>19.010863350485995</v>
      </c>
      <c r="CM36" s="54">
        <f t="shared" si="19"/>
        <v>18.539169222191248</v>
      </c>
      <c r="CN36" s="48">
        <f t="shared" si="20"/>
        <v>0</v>
      </c>
    </row>
    <row r="37" spans="1:92" s="84" customFormat="1" hidden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8"/>
      <c r="U37" s="88"/>
      <c r="V37" s="88"/>
      <c r="W37" s="88"/>
      <c r="X37" s="88"/>
      <c r="Y37" s="87"/>
      <c r="Z37" s="88"/>
      <c r="AA37" s="88"/>
      <c r="AB37" s="88"/>
      <c r="AC37" s="88"/>
      <c r="AD37" s="89"/>
      <c r="AE37" s="90"/>
      <c r="AF37" s="90"/>
      <c r="AG37" s="90"/>
      <c r="AH37" s="90"/>
      <c r="AI37" s="90"/>
      <c r="AJ37" s="90"/>
      <c r="AK37" s="91"/>
      <c r="AL37" s="91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9"/>
      <c r="BF37" s="99"/>
      <c r="BG37" s="41"/>
      <c r="BH37" s="100"/>
      <c r="BI37" s="100"/>
      <c r="BJ37" s="100"/>
      <c r="BK37" s="41" t="e">
        <f t="shared" si="22"/>
        <v>#DIV/0!</v>
      </c>
      <c r="BL37" s="94"/>
      <c r="BM37" s="101"/>
      <c r="BN37" s="101"/>
      <c r="BO37" s="102"/>
      <c r="BP37" s="102"/>
      <c r="BQ37" s="99"/>
      <c r="BR37" s="100"/>
      <c r="BS37" s="41" t="e">
        <f t="shared" si="15"/>
        <v>#DIV/0!</v>
      </c>
      <c r="BT37" s="100"/>
      <c r="BU37" s="41" t="e">
        <f t="shared" si="24"/>
        <v>#DIV/0!</v>
      </c>
      <c r="BV37" s="100"/>
      <c r="BW37" s="94"/>
      <c r="BX37" s="92"/>
      <c r="BY37" s="92"/>
      <c r="BZ37" s="92"/>
      <c r="CA37" s="105"/>
      <c r="CB37" s="105"/>
      <c r="CC37" s="106"/>
      <c r="CD37" s="106"/>
      <c r="CE37" s="107"/>
      <c r="CF37" s="107"/>
      <c r="CG37" s="107"/>
      <c r="CH37" s="106"/>
      <c r="CI37" s="107"/>
      <c r="CJ37" s="107"/>
      <c r="CK37" s="107"/>
      <c r="CL37" s="91"/>
      <c r="CM37" s="91"/>
      <c r="CN37" s="48"/>
    </row>
    <row r="38" spans="1:92" s="84" customFormat="1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8"/>
      <c r="U38" s="88"/>
      <c r="V38" s="88"/>
      <c r="W38" s="88"/>
      <c r="X38" s="88"/>
      <c r="Y38" s="87"/>
      <c r="Z38" s="88"/>
      <c r="AA38" s="88"/>
      <c r="AB38" s="88"/>
      <c r="AC38" s="88"/>
      <c r="AD38" s="89"/>
      <c r="AE38" s="90"/>
      <c r="AF38" s="90"/>
      <c r="AG38" s="90"/>
      <c r="AH38" s="90"/>
      <c r="AI38" s="90"/>
      <c r="AJ38" s="90"/>
      <c r="AK38" s="91"/>
      <c r="AL38" s="91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9"/>
      <c r="BF38" s="99"/>
      <c r="BG38" s="41"/>
      <c r="BH38" s="100"/>
      <c r="BI38" s="100"/>
      <c r="BJ38" s="100"/>
      <c r="BK38" s="100"/>
      <c r="BL38" s="94"/>
      <c r="BM38" s="101"/>
      <c r="BN38" s="101"/>
      <c r="BO38" s="102"/>
      <c r="BP38" s="102"/>
      <c r="BQ38" s="99"/>
      <c r="BR38" s="100"/>
      <c r="BS38" s="100"/>
      <c r="BT38" s="100"/>
      <c r="BU38" s="100"/>
      <c r="BV38" s="100"/>
      <c r="BW38" s="94"/>
      <c r="BX38" s="92"/>
      <c r="BY38" s="92"/>
      <c r="BZ38" s="92"/>
      <c r="CA38" s="105"/>
      <c r="CB38" s="105"/>
      <c r="CC38" s="106"/>
      <c r="CD38" s="106"/>
      <c r="CE38" s="107"/>
      <c r="CF38" s="107"/>
      <c r="CG38" s="107"/>
      <c r="CH38" s="106"/>
      <c r="CI38" s="107"/>
      <c r="CJ38" s="107"/>
      <c r="CK38" s="107"/>
      <c r="CL38" s="91"/>
      <c r="CM38" s="91"/>
      <c r="CN38" s="48"/>
    </row>
    <row r="39" spans="1:92" ht="30" x14ac:dyDescent="0.25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5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91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189"/>
      <c r="BF39" s="189"/>
      <c r="BG39" s="41"/>
      <c r="BH39" s="100"/>
      <c r="BI39" s="100"/>
      <c r="BJ39" s="100"/>
      <c r="BK39" s="100"/>
      <c r="BL39" s="94"/>
      <c r="BM39" s="101"/>
      <c r="BN39" s="101"/>
      <c r="BO39" s="102"/>
      <c r="BP39" s="102"/>
      <c r="BQ39" s="102" t="s">
        <v>321</v>
      </c>
      <c r="BR39" s="100"/>
      <c r="BS39" s="100"/>
      <c r="BT39" s="100"/>
      <c r="BU39" s="100"/>
      <c r="BV39" s="100"/>
      <c r="BW39" s="94"/>
      <c r="BX39" s="92" t="s">
        <v>322</v>
      </c>
      <c r="BY39" s="92"/>
      <c r="BZ39" s="92"/>
      <c r="CA39" s="190"/>
      <c r="CB39" s="105"/>
      <c r="CC39" s="106"/>
      <c r="CD39" s="106"/>
      <c r="CE39" s="107"/>
      <c r="CF39" s="107"/>
      <c r="CG39" s="107"/>
      <c r="CH39" s="106"/>
      <c r="CI39" s="107"/>
      <c r="CJ39" s="107"/>
      <c r="CK39" s="107"/>
      <c r="CL39" s="191"/>
      <c r="CM39" s="168"/>
      <c r="CN39" s="48"/>
    </row>
    <row r="40" spans="1:92" x14ac:dyDescent="0.25">
      <c r="A40" s="112" t="s">
        <v>251</v>
      </c>
      <c r="B40" s="113"/>
      <c r="C40" s="113">
        <f t="shared" ref="C40:R40" si="29">SUM(C2:C36)</f>
        <v>506</v>
      </c>
      <c r="D40" s="113">
        <f t="shared" si="29"/>
        <v>179147</v>
      </c>
      <c r="E40" s="113">
        <f t="shared" si="29"/>
        <v>8502</v>
      </c>
      <c r="F40" s="113">
        <f t="shared" si="29"/>
        <v>852</v>
      </c>
      <c r="G40" s="113">
        <f t="shared" si="29"/>
        <v>6665</v>
      </c>
      <c r="H40" s="113">
        <f t="shared" si="29"/>
        <v>7118</v>
      </c>
      <c r="I40" s="113">
        <f t="shared" si="29"/>
        <v>58314</v>
      </c>
      <c r="J40" s="113">
        <f t="shared" si="29"/>
        <v>60285</v>
      </c>
      <c r="K40" s="113">
        <f t="shared" si="29"/>
        <v>1580</v>
      </c>
      <c r="L40" s="113">
        <f t="shared" si="29"/>
        <v>32197</v>
      </c>
      <c r="M40" s="113">
        <f t="shared" si="29"/>
        <v>3634</v>
      </c>
      <c r="N40" s="113">
        <f t="shared" si="29"/>
        <v>607</v>
      </c>
      <c r="O40" s="113">
        <f t="shared" si="29"/>
        <v>710</v>
      </c>
      <c r="P40" s="113">
        <f t="shared" si="29"/>
        <v>739</v>
      </c>
      <c r="Q40" s="113">
        <f t="shared" si="29"/>
        <v>750</v>
      </c>
      <c r="R40" s="113">
        <f t="shared" si="29"/>
        <v>11</v>
      </c>
      <c r="S40" s="113">
        <v>404358</v>
      </c>
      <c r="T40" s="113">
        <f>SUM(T2:T36)</f>
        <v>79072</v>
      </c>
      <c r="U40" s="113">
        <f>SUM(U2:U36)</f>
        <v>82678</v>
      </c>
      <c r="V40" s="113">
        <f>SUM(V2:V36)</f>
        <v>87298</v>
      </c>
      <c r="W40" s="113">
        <f>SUM(W2:W36)</f>
        <v>3606</v>
      </c>
      <c r="X40" s="113">
        <f>SUM(X2:X36)</f>
        <v>99115</v>
      </c>
      <c r="Y40" s="113">
        <v>421512</v>
      </c>
      <c r="Z40" s="113">
        <v>421512</v>
      </c>
      <c r="AA40" s="113">
        <v>421512</v>
      </c>
      <c r="AB40" s="113">
        <v>421512</v>
      </c>
      <c r="AC40" s="113">
        <v>421512</v>
      </c>
      <c r="AD40" s="113">
        <v>421512</v>
      </c>
      <c r="AE40" s="113">
        <v>421512</v>
      </c>
      <c r="AF40" s="46">
        <f>SUM(AF2:AF36)</f>
        <v>417717</v>
      </c>
      <c r="AG40" s="46">
        <f t="shared" ref="AG40:BD40" si="30">SUM(AG2:AG36)</f>
        <v>264769</v>
      </c>
      <c r="AH40" s="46">
        <f t="shared" si="30"/>
        <v>437253</v>
      </c>
      <c r="AI40" s="46">
        <f t="shared" si="30"/>
        <v>201705</v>
      </c>
      <c r="AJ40" s="46">
        <f t="shared" si="30"/>
        <v>204515</v>
      </c>
      <c r="AK40" s="46">
        <f t="shared" si="30"/>
        <v>1969.3264990702132</v>
      </c>
      <c r="AL40" s="46">
        <f t="shared" si="30"/>
        <v>1914.6591707755269</v>
      </c>
      <c r="AM40" s="46">
        <f t="shared" si="30"/>
        <v>210229</v>
      </c>
      <c r="AN40" s="46">
        <f t="shared" si="30"/>
        <v>214572</v>
      </c>
      <c r="AO40" s="46">
        <f t="shared" si="30"/>
        <v>219407</v>
      </c>
      <c r="AP40" s="46">
        <f t="shared" si="30"/>
        <v>223215</v>
      </c>
      <c r="AQ40" s="46">
        <f t="shared" si="30"/>
        <v>239194</v>
      </c>
      <c r="AR40" s="46">
        <f t="shared" si="30"/>
        <v>241029</v>
      </c>
      <c r="AS40" s="46">
        <f t="shared" si="30"/>
        <v>3573</v>
      </c>
      <c r="AT40" s="46">
        <f t="shared" si="30"/>
        <v>6449</v>
      </c>
      <c r="AU40" s="46">
        <f t="shared" si="30"/>
        <v>9720</v>
      </c>
      <c r="AV40" s="46">
        <f t="shared" si="30"/>
        <v>103415</v>
      </c>
      <c r="AW40" s="46">
        <f t="shared" si="30"/>
        <v>107392</v>
      </c>
      <c r="AX40" s="46">
        <f t="shared" si="30"/>
        <v>118435</v>
      </c>
      <c r="AY40" s="46">
        <f t="shared" si="30"/>
        <v>125006</v>
      </c>
      <c r="AZ40" s="46">
        <f t="shared" si="30"/>
        <v>127180</v>
      </c>
      <c r="BA40" s="46">
        <f t="shared" si="30"/>
        <v>129047</v>
      </c>
      <c r="BB40" s="46">
        <f t="shared" si="30"/>
        <v>132406</v>
      </c>
      <c r="BC40" s="46">
        <f t="shared" si="30"/>
        <v>132812</v>
      </c>
      <c r="BD40" s="46">
        <f t="shared" si="30"/>
        <v>133822</v>
      </c>
      <c r="BE40" s="192">
        <f>(AI40+AS40)/(AE40/100)</f>
        <v>48.700392871377332</v>
      </c>
      <c r="BF40" s="192">
        <f>(AJ40+AT40)/(AF40/100)</f>
        <v>50.504049392291911</v>
      </c>
      <c r="BG40" s="192">
        <f>(AM40+AU40)/(AF40/100)</f>
        <v>52.655027207415543</v>
      </c>
      <c r="BH40" s="192">
        <f>(AN40+AU40)/(AF40/100)</f>
        <v>53.694726333857609</v>
      </c>
      <c r="BI40" s="192">
        <f>(AO40+AU40)/(AF40/100)</f>
        <v>54.852208552680402</v>
      </c>
      <c r="BJ40" s="192">
        <f>(AP40+AU40)/(AF40/100)</f>
        <v>55.763830535984887</v>
      </c>
      <c r="BK40" s="192">
        <f>AQ40/(AF40/100)</f>
        <v>57.262213412429944</v>
      </c>
      <c r="BL40" s="33">
        <f>AR40/AH40</f>
        <v>0.55123463989955468</v>
      </c>
      <c r="BM40" s="41">
        <f>AV40/AF40</f>
        <v>0.24757192070229367</v>
      </c>
      <c r="BN40" s="41">
        <f>AW40/AF40</f>
        <v>0.25709272066973571</v>
      </c>
      <c r="BO40" s="193">
        <f>SUM(BO2:BO36)</f>
        <v>951</v>
      </c>
      <c r="BP40" s="193">
        <f>SUM(BP2:BP36)</f>
        <v>688</v>
      </c>
      <c r="BQ40" s="193">
        <f>SUM(BQ2:BQ36)/20</f>
        <v>66.667000000000002</v>
      </c>
      <c r="BR40" s="41">
        <f>AY40/AF40</f>
        <v>0.29926002532815277</v>
      </c>
      <c r="BS40" s="41">
        <f>AZ40/AF40</f>
        <v>0.30446450587359386</v>
      </c>
      <c r="BT40" s="41">
        <f>BA40/AF40</f>
        <v>0.3089340390743015</v>
      </c>
      <c r="BU40" s="41">
        <f>BB40/AF40</f>
        <v>0.31697536849110763</v>
      </c>
      <c r="BV40" s="41">
        <f>BC40/AF40</f>
        <v>0.31794731839977786</v>
      </c>
      <c r="BW40" s="33">
        <f>BD40/AH40</f>
        <v>0.30605164515738026</v>
      </c>
      <c r="BX40" s="119">
        <f>SUM(BX2:BX36)/22</f>
        <v>4750</v>
      </c>
      <c r="BY40" s="46">
        <f>SUM(BY2:BY36)</f>
        <v>17916</v>
      </c>
      <c r="BZ40" s="46"/>
      <c r="CA40" s="51">
        <f>BY40/(AF40/100)</f>
        <v>4.2890282176688999</v>
      </c>
      <c r="CB40" s="51">
        <f>AU40/(AF40/100)</f>
        <v>2.326934264107039</v>
      </c>
      <c r="CC40" s="120">
        <f t="shared" ref="CC40:CH40" si="31">SUM(CC2:CC36)</f>
        <v>50929900</v>
      </c>
      <c r="CD40" s="120">
        <f t="shared" si="31"/>
        <v>46905600</v>
      </c>
      <c r="CE40" s="121">
        <f t="shared" si="31"/>
        <v>34358582.600000001</v>
      </c>
      <c r="CF40" s="121">
        <f t="shared" si="31"/>
        <v>69575734.24000001</v>
      </c>
      <c r="CG40" s="121">
        <f t="shared" si="31"/>
        <v>12547017.400000002</v>
      </c>
      <c r="CH40" s="122">
        <f t="shared" si="31"/>
        <v>2718704.6599999997</v>
      </c>
      <c r="CI40" s="121">
        <v>16566979.32</v>
      </c>
      <c r="CJ40" s="123">
        <f>SUM(CJ2:CJ36)</f>
        <v>12572</v>
      </c>
      <c r="CK40" s="123">
        <f>SUM(CK2:CK36)</f>
        <v>9422</v>
      </c>
      <c r="CL40" s="54">
        <f>AB40/(S40/100)</f>
        <v>104.24228035552655</v>
      </c>
      <c r="CM40" s="54">
        <f>AB40/(Y40/100)</f>
        <v>100</v>
      </c>
      <c r="CN40" s="48">
        <f>SUM(CN2:CN36)</f>
        <v>98.313955203484824</v>
      </c>
    </row>
    <row r="41" spans="1:92" x14ac:dyDescent="0.25">
      <c r="A41" s="55" t="s">
        <v>323</v>
      </c>
      <c r="AF41" s="194">
        <v>412323</v>
      </c>
      <c r="AS41" s="195">
        <f>(AS40/AF41)*100</f>
        <v>0.86655364847461824</v>
      </c>
      <c r="AT41" s="195">
        <f>(AT40/AF41)*100</f>
        <v>1.5640650654947699</v>
      </c>
      <c r="AU41" s="195">
        <f>(AU40/AF41)*100</f>
        <v>2.3573751646160899</v>
      </c>
      <c r="AV41" s="196"/>
      <c r="AW41" s="196"/>
      <c r="AX41" s="197">
        <f>AX40-AW40</f>
        <v>11043</v>
      </c>
      <c r="AY41" s="197"/>
      <c r="AZ41" s="197"/>
      <c r="BA41" s="197"/>
      <c r="BB41" s="197"/>
      <c r="BC41" s="197"/>
      <c r="BD41" s="197"/>
      <c r="BE41" s="198">
        <f>(AI40+AS40)/(AF41/100)</f>
        <v>49.785726238895244</v>
      </c>
      <c r="BF41" s="198">
        <f>(AJ40+AT40)/(AF41/100)</f>
        <v>51.16474220453383</v>
      </c>
      <c r="BG41" s="198">
        <f>(AM40+AU40)/(AF41/100)</f>
        <v>53.343859061949011</v>
      </c>
      <c r="BH41" s="198">
        <f>(AN40+AU40)/(AF41/100)</f>
        <v>54.397159508443629</v>
      </c>
      <c r="BI41" s="198">
        <f>(AO40+AU40)/(AF41/100)</f>
        <v>55.569783883023753</v>
      </c>
      <c r="BJ41" s="198">
        <f>(AP40+AU40)/(AF41/100)</f>
        <v>56.493331684140834</v>
      </c>
      <c r="BK41" s="198">
        <f>AQ40/(AF41/100)</f>
        <v>58.011316370903401</v>
      </c>
      <c r="BL41" s="199"/>
      <c r="BM41" s="200">
        <f>AV40/AF41</f>
        <v>0.25081065087322318</v>
      </c>
      <c r="BN41" s="200">
        <f>AW40/AF41</f>
        <v>0.26045600172680156</v>
      </c>
      <c r="BO41" s="42"/>
      <c r="BP41" s="201">
        <f>BO40-BP40</f>
        <v>263</v>
      </c>
      <c r="BQ41" s="43"/>
      <c r="BR41" s="200">
        <f>AY40/AF41</f>
        <v>0.30317493809464907</v>
      </c>
      <c r="BS41" s="200">
        <f>AZ40/AF41</f>
        <v>0.30844750353485012</v>
      </c>
      <c r="BT41" s="200">
        <f>BA40/AF41</f>
        <v>0.31297550706606231</v>
      </c>
      <c r="BU41" s="200">
        <f>BB40/AF41</f>
        <v>0.32112203296929837</v>
      </c>
      <c r="BV41" s="200">
        <f>BC40/AF41</f>
        <v>0.3221066979043129</v>
      </c>
      <c r="BW41" s="202"/>
      <c r="CA41" s="203">
        <f>BY40/(AF41/100)</f>
        <v>4.3451371861380528</v>
      </c>
      <c r="CB41" s="203">
        <f>AU40/(AF41/100)</f>
        <v>2.3573751646160899</v>
      </c>
    </row>
    <row r="43" spans="1:92" ht="60" x14ac:dyDescent="0.25">
      <c r="A43" s="55" t="s">
        <v>314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111"/>
      <c r="AH43" s="111"/>
      <c r="AI43" s="111"/>
      <c r="AJ43" s="111"/>
      <c r="AK43" s="111"/>
      <c r="AL43" s="111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11"/>
      <c r="BF43" s="111"/>
      <c r="BG43" s="111"/>
      <c r="BH43" s="111"/>
      <c r="BI43" s="111"/>
      <c r="BJ43" s="111"/>
      <c r="BK43" s="111"/>
      <c r="BL43" s="111"/>
      <c r="BM43" s="136"/>
      <c r="BN43" s="136"/>
      <c r="BO43" s="137"/>
      <c r="BP43" s="137"/>
      <c r="BQ43" s="138"/>
      <c r="BR43" s="139"/>
      <c r="BS43" s="139"/>
      <c r="BT43" s="139"/>
      <c r="BU43" s="139"/>
      <c r="BV43" s="139"/>
      <c r="BW43" s="139"/>
      <c r="BX43" s="137"/>
      <c r="BY43" s="137"/>
      <c r="BZ43" s="137"/>
      <c r="CA43" s="138"/>
      <c r="CB43" s="138"/>
      <c r="CC43" s="137"/>
      <c r="CD43" s="137"/>
      <c r="CE43" s="137"/>
      <c r="CF43" s="137"/>
      <c r="CG43" s="137"/>
      <c r="CH43" s="137"/>
      <c r="CI43" s="137"/>
      <c r="CJ43" s="137"/>
      <c r="CK43" s="137"/>
      <c r="CN43" s="187"/>
    </row>
    <row r="45" spans="1:92" hidden="1" x14ac:dyDescent="0.25">
      <c r="A45" s="141"/>
      <c r="AF45" s="142"/>
      <c r="AG45" s="142"/>
      <c r="AH45" s="142"/>
      <c r="AI45" s="137"/>
      <c r="AJ45" s="137"/>
    </row>
    <row r="46" spans="1:92" hidden="1" x14ac:dyDescent="0.25">
      <c r="A46" s="143"/>
      <c r="AF46" s="142"/>
      <c r="AG46" s="142"/>
      <c r="AH46" s="142"/>
      <c r="AI46" s="137"/>
      <c r="AJ46" s="13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46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9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hidden="1" customWidth="1"/>
    <col min="20" max="24" width="15.42578125" style="124" hidden="1" customWidth="1"/>
    <col min="25" max="25" width="14.140625" style="124" hidden="1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2" width="12.5703125" style="126" customWidth="1"/>
    <col min="33" max="33" width="19.85546875" style="127" hidden="1" customWidth="1"/>
    <col min="34" max="34" width="14" style="127" customWidth="1"/>
    <col min="35" max="36" width="13.28515625" style="127" hidden="1" customWidth="1"/>
    <col min="37" max="37" width="15.7109375" style="127" hidden="1" customWidth="1"/>
    <col min="38" max="38" width="2.42578125" style="127" hidden="1" customWidth="1"/>
    <col min="39" max="39" width="11.28515625" style="127" hidden="1" customWidth="1"/>
    <col min="40" max="45" width="12.42578125" style="127" hidden="1" customWidth="1"/>
    <col min="46" max="48" width="12.140625" style="127" hidden="1" customWidth="1"/>
    <col min="49" max="50" width="15.5703125" style="127" hidden="1" customWidth="1"/>
    <col min="51" max="58" width="14.85546875" style="127" hidden="1" customWidth="1"/>
    <col min="59" max="59" width="14.85546875" style="127" customWidth="1"/>
    <col min="60" max="66" width="14.42578125" style="127" hidden="1" customWidth="1"/>
    <col min="67" max="69" width="16.140625" style="127" hidden="1" customWidth="1"/>
    <col min="70" max="71" width="17.85546875" style="128" hidden="1" customWidth="1"/>
    <col min="72" max="72" width="12.5703125" style="127" hidden="1" customWidth="1"/>
    <col min="73" max="73" width="11.5703125" style="127" hidden="1" customWidth="1"/>
    <col min="74" max="74" width="14.28515625" style="133" hidden="1" customWidth="1"/>
    <col min="75" max="75" width="15.140625" style="134" hidden="1" customWidth="1"/>
    <col min="76" max="81" width="15.85546875" style="134" hidden="1" customWidth="1"/>
    <col min="82" max="83" width="15.85546875" style="134" customWidth="1"/>
    <col min="84" max="84" width="11.28515625" style="127" hidden="1" customWidth="1"/>
    <col min="85" max="85" width="10.7109375" style="127" hidden="1" customWidth="1"/>
    <col min="86" max="86" width="12.28515625" style="127" hidden="1" customWidth="1"/>
    <col min="87" max="88" width="12.7109375" style="133" hidden="1" customWidth="1"/>
    <col min="89" max="89" width="14.7109375" style="127" hidden="1" customWidth="1"/>
    <col min="90" max="90" width="14.5703125" style="127" hidden="1" customWidth="1"/>
    <col min="91" max="91" width="15.140625" style="127" hidden="1" customWidth="1"/>
    <col min="92" max="92" width="11.85546875" style="127" hidden="1" customWidth="1"/>
    <col min="93" max="93" width="12.7109375" style="127" hidden="1" customWidth="1"/>
    <col min="94" max="94" width="14.85546875" style="127" hidden="1" customWidth="1"/>
    <col min="95" max="95" width="14.7109375" style="127" hidden="1" customWidth="1"/>
    <col min="96" max="97" width="14" style="127" hidden="1" customWidth="1"/>
    <col min="98" max="98" width="15.5703125" style="126" hidden="1" customWidth="1"/>
    <col min="99" max="99" width="15.7109375" style="124" hidden="1" customWidth="1"/>
    <col min="100" max="100" width="21.5703125" style="127" hidden="1" customWidth="1"/>
    <col min="101" max="16384" width="9.140625" style="55"/>
  </cols>
  <sheetData>
    <row r="1" spans="1:101" s="84" customFormat="1" ht="154.5" customHeight="1" x14ac:dyDescent="0.25">
      <c r="A1" s="1" t="s">
        <v>0</v>
      </c>
      <c r="B1" s="80" t="s">
        <v>1</v>
      </c>
      <c r="C1" s="80" t="s">
        <v>2</v>
      </c>
      <c r="D1" s="80" t="s">
        <v>3</v>
      </c>
      <c r="E1" s="176"/>
      <c r="F1" s="176"/>
      <c r="G1" s="176"/>
      <c r="H1" s="176"/>
      <c r="I1" s="176"/>
      <c r="J1" s="176"/>
      <c r="K1" s="176"/>
      <c r="L1" s="176"/>
      <c r="M1" s="176"/>
      <c r="N1" s="80" t="s">
        <v>4</v>
      </c>
      <c r="O1" s="80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3" t="s">
        <v>20</v>
      </c>
      <c r="AE1" s="4" t="s">
        <v>21</v>
      </c>
      <c r="AF1" s="4" t="s">
        <v>22</v>
      </c>
      <c r="AG1" s="5" t="s">
        <v>23</v>
      </c>
      <c r="AH1" s="5" t="s">
        <v>253</v>
      </c>
      <c r="AI1" s="6" t="s">
        <v>25</v>
      </c>
      <c r="AJ1" s="6" t="s">
        <v>26</v>
      </c>
      <c r="AK1" s="6" t="s">
        <v>27</v>
      </c>
      <c r="AL1" s="6" t="s">
        <v>28</v>
      </c>
      <c r="AM1" s="6" t="s">
        <v>29</v>
      </c>
      <c r="AN1" s="6" t="s">
        <v>30</v>
      </c>
      <c r="AO1" s="6" t="s">
        <v>31</v>
      </c>
      <c r="AP1" s="6" t="s">
        <v>32</v>
      </c>
      <c r="AQ1" s="6" t="s">
        <v>33</v>
      </c>
      <c r="AR1" s="6" t="s">
        <v>34</v>
      </c>
      <c r="AS1" s="6" t="s">
        <v>324</v>
      </c>
      <c r="AT1" s="8" t="s">
        <v>50</v>
      </c>
      <c r="AU1" s="8" t="s">
        <v>51</v>
      </c>
      <c r="AV1" s="8" t="s">
        <v>52</v>
      </c>
      <c r="AW1" s="4" t="s">
        <v>83</v>
      </c>
      <c r="AX1" s="4" t="s">
        <v>84</v>
      </c>
      <c r="AY1" s="4" t="s">
        <v>85</v>
      </c>
      <c r="AZ1" s="4" t="s">
        <v>86</v>
      </c>
      <c r="BA1" s="4" t="s">
        <v>87</v>
      </c>
      <c r="BB1" s="4" t="s">
        <v>88</v>
      </c>
      <c r="BC1" s="4" t="s">
        <v>89</v>
      </c>
      <c r="BD1" s="4" t="s">
        <v>90</v>
      </c>
      <c r="BE1" s="4" t="s">
        <v>91</v>
      </c>
      <c r="BF1" s="4" t="s">
        <v>325</v>
      </c>
      <c r="BG1" s="4" t="s">
        <v>326</v>
      </c>
      <c r="BH1" s="204" t="s">
        <v>134</v>
      </c>
      <c r="BI1" s="204" t="s">
        <v>135</v>
      </c>
      <c r="BJ1" s="204" t="s">
        <v>136</v>
      </c>
      <c r="BK1" s="204" t="s">
        <v>137</v>
      </c>
      <c r="BL1" s="204" t="s">
        <v>138</v>
      </c>
      <c r="BM1" s="204" t="s">
        <v>139</v>
      </c>
      <c r="BN1" s="204" t="s">
        <v>140</v>
      </c>
      <c r="BO1" s="204" t="s">
        <v>141</v>
      </c>
      <c r="BP1" s="7" t="s">
        <v>327</v>
      </c>
      <c r="BQ1" s="7" t="s">
        <v>328</v>
      </c>
      <c r="BR1" s="205" t="s">
        <v>142</v>
      </c>
      <c r="BS1" s="205" t="s">
        <v>143</v>
      </c>
      <c r="BT1" s="204" t="s">
        <v>144</v>
      </c>
      <c r="BU1" s="204" t="s">
        <v>145</v>
      </c>
      <c r="BV1" s="206" t="s">
        <v>146</v>
      </c>
      <c r="BW1" s="206" t="s">
        <v>147</v>
      </c>
      <c r="BX1" s="206" t="s">
        <v>148</v>
      </c>
      <c r="BY1" s="206" t="s">
        <v>149</v>
      </c>
      <c r="BZ1" s="206" t="s">
        <v>150</v>
      </c>
      <c r="CA1" s="206" t="s">
        <v>151</v>
      </c>
      <c r="CB1" s="206" t="s">
        <v>315</v>
      </c>
      <c r="CC1" s="206" t="s">
        <v>329</v>
      </c>
      <c r="CD1" s="16" t="s">
        <v>330</v>
      </c>
      <c r="CE1" s="16" t="s">
        <v>331</v>
      </c>
      <c r="CF1" s="4" t="s">
        <v>167</v>
      </c>
      <c r="CG1" s="4" t="s">
        <v>168</v>
      </c>
      <c r="CH1" s="4" t="s">
        <v>198</v>
      </c>
      <c r="CI1" s="18" t="s">
        <v>199</v>
      </c>
      <c r="CJ1" s="18" t="s">
        <v>200</v>
      </c>
      <c r="CK1" s="19" t="s">
        <v>201</v>
      </c>
      <c r="CL1" s="19" t="s">
        <v>202</v>
      </c>
      <c r="CM1" s="4" t="s">
        <v>203</v>
      </c>
      <c r="CN1" s="4" t="s">
        <v>204</v>
      </c>
      <c r="CO1" s="4" t="s">
        <v>205</v>
      </c>
      <c r="CP1" s="19" t="s">
        <v>206</v>
      </c>
      <c r="CQ1" s="4" t="s">
        <v>207</v>
      </c>
      <c r="CR1" s="4" t="s">
        <v>208</v>
      </c>
      <c r="CS1" s="4" t="s">
        <v>209</v>
      </c>
      <c r="CT1" s="20" t="s">
        <v>210</v>
      </c>
      <c r="CU1" s="21" t="s">
        <v>211</v>
      </c>
      <c r="CV1" s="4" t="s">
        <v>212</v>
      </c>
    </row>
    <row r="2" spans="1:101" x14ac:dyDescent="0.25">
      <c r="A2" s="23" t="s">
        <v>316</v>
      </c>
      <c r="B2" s="24">
        <v>2</v>
      </c>
      <c r="C2" s="24">
        <v>2</v>
      </c>
      <c r="D2" s="24">
        <f t="shared" ref="D2:D36" si="0">SUM(E2:M2)</f>
        <v>2723</v>
      </c>
      <c r="E2" s="24">
        <v>289</v>
      </c>
      <c r="F2" s="24">
        <v>0</v>
      </c>
      <c r="G2" s="24">
        <v>224</v>
      </c>
      <c r="H2" s="24">
        <v>84</v>
      </c>
      <c r="I2" s="24">
        <v>581</v>
      </c>
      <c r="J2" s="24">
        <v>330</v>
      </c>
      <c r="K2" s="24">
        <v>0</v>
      </c>
      <c r="L2" s="24">
        <v>1155</v>
      </c>
      <c r="M2" s="24">
        <v>60</v>
      </c>
      <c r="N2" s="24">
        <v>2</v>
      </c>
      <c r="O2" s="24">
        <v>2</v>
      </c>
      <c r="P2" s="24">
        <v>3</v>
      </c>
      <c r="Q2" s="24">
        <v>3</v>
      </c>
      <c r="R2" s="24">
        <f t="shared" ref="R2:R36" si="1">Q2-P2</f>
        <v>0</v>
      </c>
      <c r="S2" s="25">
        <v>2823</v>
      </c>
      <c r="T2" s="26">
        <v>132</v>
      </c>
      <c r="U2" s="26">
        <v>148</v>
      </c>
      <c r="V2" s="26">
        <v>165</v>
      </c>
      <c r="W2" s="26">
        <f t="shared" ref="W2:W36" si="2">U2-T2</f>
        <v>16</v>
      </c>
      <c r="X2" s="26">
        <v>291</v>
      </c>
      <c r="Y2" s="25">
        <v>2850</v>
      </c>
      <c r="Z2" s="26">
        <v>841</v>
      </c>
      <c r="AA2" s="26">
        <v>967</v>
      </c>
      <c r="AB2" s="26">
        <v>980</v>
      </c>
      <c r="AC2" s="26">
        <f t="shared" ref="AC2:AC36" si="3">AB2-AA2</f>
        <v>13</v>
      </c>
      <c r="AD2" s="27">
        <f t="shared" ref="AD2:AD36" si="4">AC2/(AA2/100)</f>
        <v>1.344364012409514</v>
      </c>
      <c r="AE2" s="28"/>
      <c r="AF2" s="29">
        <f>[1]Лист1!B7</f>
        <v>2850</v>
      </c>
      <c r="AG2" s="29"/>
      <c r="AH2" s="29">
        <v>2877</v>
      </c>
      <c r="AI2" s="30">
        <v>621</v>
      </c>
      <c r="AJ2" s="30">
        <v>815</v>
      </c>
      <c r="AK2" s="31">
        <f t="shared" ref="AK2:AK36" si="5">AJ2/(S2/100)</f>
        <v>28.869996457669146</v>
      </c>
      <c r="AL2" s="31">
        <f t="shared" ref="AL2:AL36" si="6">AJ2/(Y2/100)</f>
        <v>28.596491228070175</v>
      </c>
      <c r="AM2" s="32">
        <v>1550</v>
      </c>
      <c r="AN2" s="32">
        <v>1566</v>
      </c>
      <c r="AO2" s="32">
        <v>2001</v>
      </c>
      <c r="AP2" s="32">
        <v>2048</v>
      </c>
      <c r="AQ2" s="32">
        <v>2064</v>
      </c>
      <c r="AR2" s="32">
        <v>2064</v>
      </c>
      <c r="AS2" s="32">
        <v>2064</v>
      </c>
      <c r="AT2" s="188"/>
      <c r="AU2" s="188"/>
      <c r="AV2" s="188"/>
      <c r="AW2" s="48">
        <v>387</v>
      </c>
      <c r="AX2" s="48">
        <v>644</v>
      </c>
      <c r="AY2" s="48">
        <v>477</v>
      </c>
      <c r="AZ2" s="48">
        <v>839</v>
      </c>
      <c r="BA2" s="48">
        <v>844</v>
      </c>
      <c r="BB2" s="48">
        <v>854</v>
      </c>
      <c r="BC2" s="48">
        <v>862</v>
      </c>
      <c r="BD2" s="48">
        <v>862</v>
      </c>
      <c r="BE2" s="48">
        <v>862</v>
      </c>
      <c r="BF2" s="48">
        <v>862</v>
      </c>
      <c r="BG2" s="44">
        <v>862</v>
      </c>
      <c r="BH2" s="207">
        <f t="shared" ref="BH2:BH36" si="7">(AI2+AT2)/AF2</f>
        <v>0.21789473684210525</v>
      </c>
      <c r="BI2" s="207">
        <f t="shared" ref="BI2:BI36" si="8">(AJ2+AU2)/AF2</f>
        <v>0.28596491228070176</v>
      </c>
      <c r="BJ2" s="207">
        <f t="shared" ref="BJ2:BJ36" si="9">(AM2+AV2)/AF2</f>
        <v>0.54385964912280704</v>
      </c>
      <c r="BK2" s="207">
        <f t="shared" ref="BK2:BK36" si="10">(AN2+AV2)/AF2</f>
        <v>0.54947368421052634</v>
      </c>
      <c r="BL2" s="207">
        <f t="shared" ref="BL2:BL36" si="11">(AO2+AV2)/AF2</f>
        <v>0.70210526315789479</v>
      </c>
      <c r="BM2" s="207">
        <f>(AP2+AV2)/AF2</f>
        <v>0.71859649122807012</v>
      </c>
      <c r="BN2" s="207">
        <f>AQ2/AF2</f>
        <v>0.72421052631578953</v>
      </c>
      <c r="BO2" s="207">
        <f>AR2/AH2</f>
        <v>0.71741397288842546</v>
      </c>
      <c r="BP2" s="33">
        <f>AS2/AF2</f>
        <v>0.72421052631578953</v>
      </c>
      <c r="BQ2" s="33">
        <f>AS2/AH2</f>
        <v>0.71741397288842546</v>
      </c>
      <c r="BR2" s="207">
        <f t="shared" ref="BR2:BR36" si="12">AW2/AF2</f>
        <v>0.13578947368421052</v>
      </c>
      <c r="BS2" s="207">
        <f t="shared" ref="BS2:BS36" si="13">AX2/AF2</f>
        <v>0.22596491228070176</v>
      </c>
      <c r="BT2" s="208">
        <v>102</v>
      </c>
      <c r="BU2" s="208">
        <v>57</v>
      </c>
      <c r="BV2" s="209">
        <v>6.67</v>
      </c>
      <c r="BW2" s="207">
        <f t="shared" ref="BW2:BW36" si="14">AZ2/AF2</f>
        <v>0.2943859649122807</v>
      </c>
      <c r="BX2" s="207">
        <f t="shared" ref="BX2:BX37" si="15">BA2/AF2</f>
        <v>0.29614035087719298</v>
      </c>
      <c r="BY2" s="207">
        <f t="shared" ref="BY2:BY36" si="16">BB2/AF2</f>
        <v>0.29964912280701755</v>
      </c>
      <c r="BZ2" s="207">
        <f>BC2/AF2</f>
        <v>0.3024561403508772</v>
      </c>
      <c r="CA2" s="207">
        <f>BD2/AF2</f>
        <v>0.3024561403508772</v>
      </c>
      <c r="CB2" s="207">
        <f>BE2/AH2</f>
        <v>0.29961765728189088</v>
      </c>
      <c r="CC2" s="207"/>
      <c r="CD2" s="33">
        <f>BG2/AF2</f>
        <v>0.3024561403508772</v>
      </c>
      <c r="CE2" s="33">
        <f>BG2/AH2</f>
        <v>0.29961765728189088</v>
      </c>
      <c r="CF2" s="48">
        <v>5000</v>
      </c>
      <c r="CG2" s="48">
        <v>114</v>
      </c>
      <c r="CH2" s="48"/>
      <c r="CI2" s="50">
        <f t="shared" ref="CI2:CI8" si="17">CG2/(AF2/100)</f>
        <v>4</v>
      </c>
      <c r="CJ2" s="51"/>
      <c r="CK2" s="52"/>
      <c r="CL2" s="52"/>
      <c r="CM2" s="53"/>
      <c r="CN2" s="53">
        <v>776398.5</v>
      </c>
      <c r="CO2" s="53"/>
      <c r="CP2" s="52"/>
      <c r="CQ2" s="53"/>
      <c r="CR2" s="53"/>
      <c r="CS2" s="53"/>
      <c r="CT2" s="54">
        <f t="shared" ref="CT2:CT36" si="18">AB2/(S2/100)</f>
        <v>34.714842366277011</v>
      </c>
      <c r="CU2" s="54">
        <f t="shared" ref="CU2:CU36" si="19">AB2/(Y2/100)</f>
        <v>34.385964912280699</v>
      </c>
      <c r="CV2" s="48">
        <f t="shared" ref="CV2:CV36" si="20">AU2/(AF2/100)</f>
        <v>0</v>
      </c>
    </row>
    <row r="3" spans="1:101" x14ac:dyDescent="0.25">
      <c r="A3" s="23" t="s">
        <v>214</v>
      </c>
      <c r="B3" s="24">
        <v>2</v>
      </c>
      <c r="C3" s="24">
        <v>7</v>
      </c>
      <c r="D3" s="24">
        <f t="shared" si="0"/>
        <v>3310</v>
      </c>
      <c r="E3" s="24">
        <v>463</v>
      </c>
      <c r="F3" s="24">
        <v>0</v>
      </c>
      <c r="G3" s="24">
        <v>473</v>
      </c>
      <c r="H3" s="24">
        <v>121</v>
      </c>
      <c r="I3" s="24">
        <v>385</v>
      </c>
      <c r="J3" s="24">
        <v>1308</v>
      </c>
      <c r="K3" s="24">
        <v>109</v>
      </c>
      <c r="L3" s="24">
        <v>451</v>
      </c>
      <c r="M3" s="24">
        <v>0</v>
      </c>
      <c r="N3" s="24">
        <v>31</v>
      </c>
      <c r="O3" s="24">
        <v>31</v>
      </c>
      <c r="P3" s="24">
        <v>34</v>
      </c>
      <c r="Q3" s="24">
        <v>34</v>
      </c>
      <c r="R3" s="24">
        <f t="shared" si="1"/>
        <v>0</v>
      </c>
      <c r="S3" s="25">
        <v>6562</v>
      </c>
      <c r="T3" s="26">
        <v>1444</v>
      </c>
      <c r="U3" s="26">
        <v>1626</v>
      </c>
      <c r="V3" s="26">
        <v>1640</v>
      </c>
      <c r="W3" s="26">
        <f t="shared" si="2"/>
        <v>182</v>
      </c>
      <c r="X3" s="26">
        <v>2429</v>
      </c>
      <c r="Y3" s="25">
        <v>6764</v>
      </c>
      <c r="Z3" s="26">
        <v>3338</v>
      </c>
      <c r="AA3" s="26">
        <v>5372</v>
      </c>
      <c r="AB3" s="26">
        <v>5417</v>
      </c>
      <c r="AC3" s="26">
        <f t="shared" si="3"/>
        <v>45</v>
      </c>
      <c r="AD3" s="27">
        <f t="shared" si="4"/>
        <v>0.83767684288905442</v>
      </c>
      <c r="AE3" s="28">
        <v>1733</v>
      </c>
      <c r="AF3" s="29">
        <f>[1]Лист1!B8</f>
        <v>6562</v>
      </c>
      <c r="AG3" s="56">
        <v>4922</v>
      </c>
      <c r="AH3" s="56">
        <v>7011</v>
      </c>
      <c r="AI3" s="30">
        <v>4394</v>
      </c>
      <c r="AJ3" s="30">
        <v>4430</v>
      </c>
      <c r="AK3" s="31">
        <f t="shared" si="5"/>
        <v>67.509905516610786</v>
      </c>
      <c r="AL3" s="31">
        <f t="shared" si="6"/>
        <v>65.493790656416323</v>
      </c>
      <c r="AM3" s="32">
        <v>4184</v>
      </c>
      <c r="AN3" s="32">
        <v>4203</v>
      </c>
      <c r="AO3" s="32">
        <v>4223</v>
      </c>
      <c r="AP3" s="32">
        <v>4309</v>
      </c>
      <c r="AQ3" s="32">
        <v>4765</v>
      </c>
      <c r="AR3" s="32">
        <v>4797</v>
      </c>
      <c r="AS3" s="32">
        <v>4808</v>
      </c>
      <c r="AT3" s="188"/>
      <c r="AU3" s="188"/>
      <c r="AV3" s="188">
        <v>326</v>
      </c>
      <c r="AW3" s="48">
        <v>1767</v>
      </c>
      <c r="AX3" s="48">
        <v>1783</v>
      </c>
      <c r="AY3" s="48">
        <v>1876</v>
      </c>
      <c r="AZ3" s="48">
        <v>1891</v>
      </c>
      <c r="BA3" s="48">
        <v>1925</v>
      </c>
      <c r="BB3" s="48">
        <v>1951</v>
      </c>
      <c r="BC3" s="48">
        <v>1991</v>
      </c>
      <c r="BD3" s="48">
        <v>1994</v>
      </c>
      <c r="BE3" s="48">
        <v>2016</v>
      </c>
      <c r="BF3" s="48">
        <v>2031</v>
      </c>
      <c r="BG3" s="44">
        <v>2077</v>
      </c>
      <c r="BH3" s="207">
        <f t="shared" si="7"/>
        <v>0.66961292288936303</v>
      </c>
      <c r="BI3" s="207">
        <f t="shared" si="8"/>
        <v>0.67509905516610791</v>
      </c>
      <c r="BJ3" s="207">
        <f t="shared" si="9"/>
        <v>0.68729046022554097</v>
      </c>
      <c r="BK3" s="207">
        <f t="shared" si="10"/>
        <v>0.69018591892715631</v>
      </c>
      <c r="BL3" s="207">
        <f t="shared" si="11"/>
        <v>0.6932337701920146</v>
      </c>
      <c r="BM3" s="207">
        <f t="shared" ref="BM3:BM36" si="21">(AP3+AV3)/AF3</f>
        <v>0.70633953063090527</v>
      </c>
      <c r="BN3" s="207">
        <f t="shared" ref="BN3:BN37" si="22">AQ3/AF3</f>
        <v>0.726150563852484</v>
      </c>
      <c r="BO3" s="207">
        <f t="shared" ref="BO3:BO36" si="23">AR3/AH3</f>
        <v>0.68421052631578949</v>
      </c>
      <c r="BP3" s="33">
        <f t="shared" ref="BP3:BP36" si="24">AS3/AF3</f>
        <v>0.73270344407192933</v>
      </c>
      <c r="BQ3" s="33">
        <f t="shared" ref="BQ3:BQ36" si="25">AS3/AH3</f>
        <v>0.68577948937384114</v>
      </c>
      <c r="BR3" s="207">
        <f t="shared" si="12"/>
        <v>0.26927765925022856</v>
      </c>
      <c r="BS3" s="207">
        <f t="shared" si="13"/>
        <v>0.27171594026211521</v>
      </c>
      <c r="BT3" s="210">
        <v>21</v>
      </c>
      <c r="BU3" s="210">
        <v>20</v>
      </c>
      <c r="BV3" s="211">
        <v>60</v>
      </c>
      <c r="BW3" s="207">
        <f t="shared" si="14"/>
        <v>0.28817433709234991</v>
      </c>
      <c r="BX3" s="207">
        <f t="shared" si="15"/>
        <v>0.29335568424260894</v>
      </c>
      <c r="BY3" s="207">
        <f t="shared" si="16"/>
        <v>0.29731789088692473</v>
      </c>
      <c r="BZ3" s="207">
        <f t="shared" ref="BZ3:BZ37" si="26">BC3/AF3</f>
        <v>0.30341359341664126</v>
      </c>
      <c r="CA3" s="207">
        <f t="shared" ref="CA3:CA36" si="27">BD3/AF3</f>
        <v>0.30387077110637001</v>
      </c>
      <c r="CB3" s="207">
        <f t="shared" ref="CB3:CB36" si="28">BE3/AH3</f>
        <v>0.28754813863928114</v>
      </c>
      <c r="CC3" s="207"/>
      <c r="CD3" s="33">
        <f t="shared" ref="CD3:CD36" si="29">BG3/AF3</f>
        <v>0.31651935385553187</v>
      </c>
      <c r="CE3" s="33">
        <f t="shared" ref="CE3:CE37" si="30">BG3/AH3</f>
        <v>0.29624875196120382</v>
      </c>
      <c r="CF3" s="48">
        <v>2800</v>
      </c>
      <c r="CG3" s="56">
        <v>328</v>
      </c>
      <c r="CH3" s="56">
        <f>AV3/(CG3/100)</f>
        <v>99.390243902439025</v>
      </c>
      <c r="CI3" s="50">
        <f t="shared" si="17"/>
        <v>4.9984760743675709</v>
      </c>
      <c r="CJ3" s="51">
        <f>AV3/(AF3/100)</f>
        <v>4.9679975617189882</v>
      </c>
      <c r="CK3" s="52">
        <f>CF3*CG3</f>
        <v>918400</v>
      </c>
      <c r="CL3" s="52">
        <f>CF3*AV3</f>
        <v>912800</v>
      </c>
      <c r="CM3" s="53">
        <v>774956.16</v>
      </c>
      <c r="CN3" s="53">
        <v>826560.96</v>
      </c>
      <c r="CO3" s="53">
        <f>CL3-CM3</f>
        <v>137843.83999999997</v>
      </c>
      <c r="CP3" s="52">
        <v>91839.039999999994</v>
      </c>
      <c r="CQ3" s="53">
        <f>CK3-CM3</f>
        <v>143443.83999999997</v>
      </c>
      <c r="CR3" s="53">
        <v>345</v>
      </c>
      <c r="CS3" s="53">
        <v>326</v>
      </c>
      <c r="CT3" s="54">
        <f t="shared" si="18"/>
        <v>82.551051508686371</v>
      </c>
      <c r="CU3" s="54">
        <f t="shared" si="19"/>
        <v>80.08574807806032</v>
      </c>
      <c r="CV3" s="48">
        <f t="shared" si="20"/>
        <v>0</v>
      </c>
    </row>
    <row r="4" spans="1:101" x14ac:dyDescent="0.25">
      <c r="A4" s="23" t="s">
        <v>215</v>
      </c>
      <c r="B4" s="24">
        <v>2</v>
      </c>
      <c r="C4" s="24">
        <v>22</v>
      </c>
      <c r="D4" s="24">
        <f t="shared" si="0"/>
        <v>1112</v>
      </c>
      <c r="E4" s="24">
        <v>108</v>
      </c>
      <c r="F4" s="24">
        <v>0</v>
      </c>
      <c r="G4" s="24">
        <v>0</v>
      </c>
      <c r="H4" s="24">
        <v>24</v>
      </c>
      <c r="I4" s="24">
        <v>601</v>
      </c>
      <c r="J4" s="24">
        <v>188</v>
      </c>
      <c r="K4" s="24">
        <v>0</v>
      </c>
      <c r="L4" s="24">
        <v>191</v>
      </c>
      <c r="M4" s="24">
        <v>0</v>
      </c>
      <c r="N4" s="24">
        <v>23</v>
      </c>
      <c r="O4" s="24">
        <v>24</v>
      </c>
      <c r="P4" s="24">
        <v>24</v>
      </c>
      <c r="Q4" s="24">
        <v>24</v>
      </c>
      <c r="R4" s="24">
        <f t="shared" si="1"/>
        <v>0</v>
      </c>
      <c r="S4" s="25">
        <v>4566</v>
      </c>
      <c r="T4" s="26">
        <v>320</v>
      </c>
      <c r="U4" s="26">
        <v>502</v>
      </c>
      <c r="V4" s="26">
        <v>545</v>
      </c>
      <c r="W4" s="26">
        <f t="shared" si="2"/>
        <v>182</v>
      </c>
      <c r="X4" s="26">
        <v>774</v>
      </c>
      <c r="Y4" s="25">
        <v>4715</v>
      </c>
      <c r="Z4" s="26">
        <v>923</v>
      </c>
      <c r="AA4" s="26">
        <v>1049</v>
      </c>
      <c r="AB4" s="26">
        <v>1049</v>
      </c>
      <c r="AC4" s="26">
        <f t="shared" si="3"/>
        <v>0</v>
      </c>
      <c r="AD4" s="27">
        <f t="shared" si="4"/>
        <v>0</v>
      </c>
      <c r="AE4" s="28">
        <v>246</v>
      </c>
      <c r="AF4" s="29">
        <f>[1]Лист1!B9</f>
        <v>4638</v>
      </c>
      <c r="AG4" s="29"/>
      <c r="AH4" s="29">
        <v>4773</v>
      </c>
      <c r="AI4" s="30">
        <v>1402</v>
      </c>
      <c r="AJ4" s="30">
        <v>1497</v>
      </c>
      <c r="AK4" s="31">
        <f t="shared" si="5"/>
        <v>32.78580814717477</v>
      </c>
      <c r="AL4" s="31">
        <f t="shared" si="6"/>
        <v>31.749734888653236</v>
      </c>
      <c r="AM4" s="32">
        <v>1515</v>
      </c>
      <c r="AN4" s="32">
        <v>1645</v>
      </c>
      <c r="AO4" s="32">
        <v>2231</v>
      </c>
      <c r="AP4" s="32">
        <v>2590</v>
      </c>
      <c r="AQ4" s="32">
        <v>3165</v>
      </c>
      <c r="AR4" s="32">
        <v>3255</v>
      </c>
      <c r="AS4" s="32">
        <v>3338</v>
      </c>
      <c r="AT4" s="188"/>
      <c r="AU4" s="188">
        <v>99</v>
      </c>
      <c r="AV4" s="188">
        <v>464</v>
      </c>
      <c r="AW4" s="48">
        <v>971</v>
      </c>
      <c r="AX4" s="48">
        <v>1021</v>
      </c>
      <c r="AY4" s="48">
        <v>1182</v>
      </c>
      <c r="AZ4" s="48">
        <v>1417</v>
      </c>
      <c r="BA4" s="48">
        <v>1467</v>
      </c>
      <c r="BB4" s="48">
        <v>1509</v>
      </c>
      <c r="BC4" s="48">
        <v>1580</v>
      </c>
      <c r="BD4" s="48">
        <v>1592</v>
      </c>
      <c r="BE4" s="48">
        <v>1589</v>
      </c>
      <c r="BF4" s="48">
        <v>1602</v>
      </c>
      <c r="BG4" s="44">
        <v>1608</v>
      </c>
      <c r="BH4" s="207">
        <f t="shared" si="7"/>
        <v>0.30228546787408367</v>
      </c>
      <c r="BI4" s="207">
        <f t="shared" si="8"/>
        <v>0.34411384217335056</v>
      </c>
      <c r="BJ4" s="207">
        <f t="shared" si="9"/>
        <v>0.42669253988788269</v>
      </c>
      <c r="BK4" s="207">
        <f t="shared" si="10"/>
        <v>0.45472186287192756</v>
      </c>
      <c r="BL4" s="207">
        <f t="shared" si="11"/>
        <v>0.58106942647692972</v>
      </c>
      <c r="BM4" s="207">
        <f t="shared" si="21"/>
        <v>0.65847347994825356</v>
      </c>
      <c r="BN4" s="207">
        <f t="shared" si="22"/>
        <v>0.68240620957309184</v>
      </c>
      <c r="BO4" s="207">
        <f t="shared" si="23"/>
        <v>0.68196103079824011</v>
      </c>
      <c r="BP4" s="33">
        <f t="shared" si="24"/>
        <v>0.71970677015955153</v>
      </c>
      <c r="BQ4" s="33">
        <f t="shared" si="25"/>
        <v>0.69935051330400166</v>
      </c>
      <c r="BR4" s="207">
        <f t="shared" si="12"/>
        <v>0.20935748167313498</v>
      </c>
      <c r="BS4" s="207">
        <f t="shared" si="13"/>
        <v>0.22013799051315222</v>
      </c>
      <c r="BT4" s="208">
        <v>28</v>
      </c>
      <c r="BU4" s="208">
        <v>25</v>
      </c>
      <c r="BV4" s="209">
        <v>73.33</v>
      </c>
      <c r="BW4" s="207">
        <f t="shared" si="14"/>
        <v>0.30551962052608883</v>
      </c>
      <c r="BX4" s="207">
        <f t="shared" si="15"/>
        <v>0.31630012936610608</v>
      </c>
      <c r="BY4" s="207">
        <f t="shared" si="16"/>
        <v>0.32535575679172057</v>
      </c>
      <c r="BZ4" s="207">
        <f t="shared" si="26"/>
        <v>0.34066407934454507</v>
      </c>
      <c r="CA4" s="207">
        <f t="shared" si="27"/>
        <v>0.34325140146614919</v>
      </c>
      <c r="CB4" s="207">
        <f t="shared" si="28"/>
        <v>0.33291430965849572</v>
      </c>
      <c r="CC4" s="207"/>
      <c r="CD4" s="33">
        <f t="shared" si="29"/>
        <v>0.34670116429495473</v>
      </c>
      <c r="CE4" s="33">
        <f t="shared" si="30"/>
        <v>0.33689503456945319</v>
      </c>
      <c r="CF4" s="48">
        <v>4200</v>
      </c>
      <c r="CG4" s="48">
        <v>464</v>
      </c>
      <c r="CH4" s="56">
        <f>AV4/(CG4/100)</f>
        <v>100</v>
      </c>
      <c r="CI4" s="50">
        <f t="shared" si="17"/>
        <v>10.004312203536006</v>
      </c>
      <c r="CJ4" s="51">
        <f>AV4/(AF4/100)</f>
        <v>10.004312203536006</v>
      </c>
      <c r="CK4" s="52">
        <f>CF4*CG4</f>
        <v>1948800</v>
      </c>
      <c r="CL4" s="52">
        <f>CF4*AV4</f>
        <v>1948800</v>
      </c>
      <c r="CM4" s="53">
        <v>1703913.79</v>
      </c>
      <c r="CN4" s="53">
        <v>1905076.1</v>
      </c>
      <c r="CO4" s="53">
        <f>CL4-CM4</f>
        <v>244886.20999999996</v>
      </c>
      <c r="CP4" s="52">
        <v>43723.9</v>
      </c>
      <c r="CQ4" s="53">
        <f>CK4-CM4</f>
        <v>244886.20999999996</v>
      </c>
      <c r="CR4" s="53">
        <v>487</v>
      </c>
      <c r="CS4" s="53">
        <v>441</v>
      </c>
      <c r="CT4" s="54">
        <f t="shared" si="18"/>
        <v>22.974156811213316</v>
      </c>
      <c r="CU4" s="54">
        <f t="shared" si="19"/>
        <v>22.248144220572641</v>
      </c>
      <c r="CV4" s="48">
        <f t="shared" si="20"/>
        <v>2.1345407503234153</v>
      </c>
    </row>
    <row r="5" spans="1:101" x14ac:dyDescent="0.25">
      <c r="A5" s="23" t="s">
        <v>317</v>
      </c>
      <c r="B5" s="24">
        <v>2</v>
      </c>
      <c r="C5" s="24">
        <v>3</v>
      </c>
      <c r="D5" s="24">
        <f t="shared" si="0"/>
        <v>1962</v>
      </c>
      <c r="E5" s="24">
        <v>134</v>
      </c>
      <c r="F5" s="24">
        <v>0</v>
      </c>
      <c r="G5" s="24">
        <v>28</v>
      </c>
      <c r="H5" s="24">
        <v>253</v>
      </c>
      <c r="I5" s="24">
        <v>1020</v>
      </c>
      <c r="J5" s="24">
        <v>341</v>
      </c>
      <c r="K5" s="24">
        <v>0</v>
      </c>
      <c r="L5" s="24">
        <v>186</v>
      </c>
      <c r="M5" s="24">
        <v>0</v>
      </c>
      <c r="N5" s="24">
        <v>3</v>
      </c>
      <c r="O5" s="24">
        <v>3</v>
      </c>
      <c r="P5" s="24">
        <v>3</v>
      </c>
      <c r="Q5" s="24">
        <v>4</v>
      </c>
      <c r="R5" s="24">
        <f t="shared" si="1"/>
        <v>1</v>
      </c>
      <c r="S5" s="25">
        <v>3230</v>
      </c>
      <c r="T5" s="26">
        <v>463</v>
      </c>
      <c r="U5" s="26">
        <v>497</v>
      </c>
      <c r="V5" s="26">
        <v>518</v>
      </c>
      <c r="W5" s="26">
        <f t="shared" si="2"/>
        <v>34</v>
      </c>
      <c r="X5" s="26">
        <v>552</v>
      </c>
      <c r="Y5" s="25">
        <v>3372</v>
      </c>
      <c r="Z5" s="26">
        <v>676</v>
      </c>
      <c r="AA5" s="26">
        <v>840</v>
      </c>
      <c r="AB5" s="26">
        <v>913</v>
      </c>
      <c r="AC5" s="26">
        <f t="shared" si="3"/>
        <v>73</v>
      </c>
      <c r="AD5" s="27">
        <f t="shared" si="4"/>
        <v>8.6904761904761898</v>
      </c>
      <c r="AE5" s="28">
        <v>17</v>
      </c>
      <c r="AF5" s="29">
        <f>[1]Лист1!B10</f>
        <v>3199</v>
      </c>
      <c r="AG5" s="29"/>
      <c r="AH5" s="29">
        <v>3451</v>
      </c>
      <c r="AI5" s="30">
        <v>2126</v>
      </c>
      <c r="AJ5" s="30">
        <v>2141</v>
      </c>
      <c r="AK5" s="31">
        <f t="shared" si="5"/>
        <v>66.284829721362229</v>
      </c>
      <c r="AL5" s="31">
        <f t="shared" si="6"/>
        <v>63.493475682087784</v>
      </c>
      <c r="AM5" s="32">
        <v>2227</v>
      </c>
      <c r="AN5" s="32">
        <v>2227</v>
      </c>
      <c r="AO5" s="32">
        <v>2230</v>
      </c>
      <c r="AP5" s="32">
        <v>2313</v>
      </c>
      <c r="AQ5" s="32">
        <v>2320</v>
      </c>
      <c r="AR5" s="32">
        <v>2361</v>
      </c>
      <c r="AS5" s="32">
        <v>2375</v>
      </c>
      <c r="AT5" s="188"/>
      <c r="AU5" s="188"/>
      <c r="AV5" s="188"/>
      <c r="AW5" s="48">
        <v>712</v>
      </c>
      <c r="AX5" s="48">
        <v>933</v>
      </c>
      <c r="AY5" s="48">
        <v>790</v>
      </c>
      <c r="AZ5" s="48">
        <v>1015</v>
      </c>
      <c r="BA5" s="48">
        <v>1018</v>
      </c>
      <c r="BB5" s="48">
        <v>1028</v>
      </c>
      <c r="BC5" s="48">
        <v>1049</v>
      </c>
      <c r="BD5" s="48">
        <v>1068</v>
      </c>
      <c r="BE5" s="48">
        <v>1091</v>
      </c>
      <c r="BF5" s="48">
        <v>1112</v>
      </c>
      <c r="BG5" s="44">
        <v>1113</v>
      </c>
      <c r="BH5" s="207">
        <f t="shared" si="7"/>
        <v>0.66458268208815252</v>
      </c>
      <c r="BI5" s="207">
        <f t="shared" si="8"/>
        <v>0.66927164738980927</v>
      </c>
      <c r="BJ5" s="207">
        <f t="shared" si="9"/>
        <v>0.69615504845264142</v>
      </c>
      <c r="BK5" s="207">
        <f t="shared" si="10"/>
        <v>0.69615504845264142</v>
      </c>
      <c r="BL5" s="207">
        <f t="shared" si="11"/>
        <v>0.69709284151297279</v>
      </c>
      <c r="BM5" s="207">
        <f t="shared" si="21"/>
        <v>0.72303844951547358</v>
      </c>
      <c r="BN5" s="207">
        <f t="shared" si="22"/>
        <v>0.72522663332291337</v>
      </c>
      <c r="BO5" s="207">
        <f t="shared" si="23"/>
        <v>0.6841495218777166</v>
      </c>
      <c r="BP5" s="33">
        <f t="shared" si="24"/>
        <v>0.74241950609565488</v>
      </c>
      <c r="BQ5" s="33">
        <f t="shared" si="25"/>
        <v>0.68820631700956247</v>
      </c>
      <c r="BR5" s="207">
        <f t="shared" si="12"/>
        <v>0.22256955298530792</v>
      </c>
      <c r="BS5" s="207">
        <f t="shared" si="13"/>
        <v>0.29165364176305097</v>
      </c>
      <c r="BT5" s="208">
        <v>12</v>
      </c>
      <c r="BU5" s="208">
        <v>12</v>
      </c>
      <c r="BV5" s="209">
        <v>60</v>
      </c>
      <c r="BW5" s="207">
        <f t="shared" si="14"/>
        <v>0.3172866520787746</v>
      </c>
      <c r="BX5" s="207">
        <f t="shared" si="15"/>
        <v>0.31822444513910597</v>
      </c>
      <c r="BY5" s="207">
        <f t="shared" si="16"/>
        <v>0.32135042200687713</v>
      </c>
      <c r="BZ5" s="207">
        <f t="shared" si="26"/>
        <v>0.32791497342919662</v>
      </c>
      <c r="CA5" s="207">
        <f t="shared" si="27"/>
        <v>0.33385432947796184</v>
      </c>
      <c r="CB5" s="207">
        <f t="shared" si="28"/>
        <v>0.31614024920312955</v>
      </c>
      <c r="CC5" s="207"/>
      <c r="CD5" s="33">
        <f t="shared" si="29"/>
        <v>0.34792122538293219</v>
      </c>
      <c r="CE5" s="33">
        <f t="shared" si="30"/>
        <v>0.3225152129817444</v>
      </c>
      <c r="CF5" s="48">
        <v>5500</v>
      </c>
      <c r="CG5" s="48">
        <v>175</v>
      </c>
      <c r="CH5" s="56"/>
      <c r="CI5" s="50">
        <f t="shared" si="17"/>
        <v>5.4704595185995624</v>
      </c>
      <c r="CJ5" s="51"/>
      <c r="CK5" s="52"/>
      <c r="CL5" s="52"/>
      <c r="CM5" s="53"/>
      <c r="CN5" s="53">
        <v>876224</v>
      </c>
      <c r="CO5" s="53"/>
      <c r="CP5" s="52"/>
      <c r="CQ5" s="53"/>
      <c r="CR5" s="53"/>
      <c r="CS5" s="53"/>
      <c r="CT5" s="54">
        <f t="shared" si="18"/>
        <v>28.266253869969042</v>
      </c>
      <c r="CU5" s="54">
        <f t="shared" si="19"/>
        <v>27.075919335705812</v>
      </c>
      <c r="CV5" s="48">
        <f t="shared" si="20"/>
        <v>0</v>
      </c>
    </row>
    <row r="6" spans="1:101" x14ac:dyDescent="0.25">
      <c r="A6" s="23" t="s">
        <v>217</v>
      </c>
      <c r="B6" s="24">
        <v>3</v>
      </c>
      <c r="C6" s="24">
        <v>29</v>
      </c>
      <c r="D6" s="24">
        <f t="shared" si="0"/>
        <v>5430</v>
      </c>
      <c r="E6" s="24">
        <v>932</v>
      </c>
      <c r="F6" s="24">
        <v>0</v>
      </c>
      <c r="G6" s="24">
        <v>795</v>
      </c>
      <c r="H6" s="24">
        <v>304</v>
      </c>
      <c r="I6" s="24">
        <v>1453</v>
      </c>
      <c r="J6" s="24">
        <v>1572</v>
      </c>
      <c r="K6" s="24">
        <v>0</v>
      </c>
      <c r="L6" s="24">
        <v>254</v>
      </c>
      <c r="M6" s="24">
        <v>120</v>
      </c>
      <c r="N6" s="24">
        <v>33</v>
      </c>
      <c r="O6" s="24">
        <v>34</v>
      </c>
      <c r="P6" s="24">
        <v>36</v>
      </c>
      <c r="Q6" s="24">
        <v>35</v>
      </c>
      <c r="R6" s="24">
        <f t="shared" si="1"/>
        <v>-1</v>
      </c>
      <c r="S6" s="25">
        <v>15198</v>
      </c>
      <c r="T6" s="24">
        <v>470</v>
      </c>
      <c r="U6" s="24">
        <v>1483</v>
      </c>
      <c r="V6" s="24">
        <v>1858</v>
      </c>
      <c r="W6" s="26">
        <f t="shared" si="2"/>
        <v>1013</v>
      </c>
      <c r="X6" s="26">
        <v>2125</v>
      </c>
      <c r="Y6" s="25">
        <v>15997</v>
      </c>
      <c r="Z6" s="26">
        <v>3165</v>
      </c>
      <c r="AA6" s="26">
        <v>4000</v>
      </c>
      <c r="AB6" s="26">
        <v>4085</v>
      </c>
      <c r="AC6" s="26">
        <f t="shared" si="3"/>
        <v>85</v>
      </c>
      <c r="AD6" s="27">
        <f t="shared" si="4"/>
        <v>2.125</v>
      </c>
      <c r="AE6" s="28">
        <v>318</v>
      </c>
      <c r="AF6" s="29">
        <f>[1]Лист1!B2</f>
        <v>15997</v>
      </c>
      <c r="AG6" s="56">
        <v>11998</v>
      </c>
      <c r="AH6" s="56">
        <v>16493</v>
      </c>
      <c r="AI6" s="30">
        <v>9103</v>
      </c>
      <c r="AJ6" s="30">
        <v>8629</v>
      </c>
      <c r="AK6" s="31">
        <f t="shared" si="5"/>
        <v>56.777207527306231</v>
      </c>
      <c r="AL6" s="31">
        <f t="shared" si="6"/>
        <v>53.941364005751076</v>
      </c>
      <c r="AM6" s="32">
        <v>8932</v>
      </c>
      <c r="AN6" s="32">
        <v>8981</v>
      </c>
      <c r="AO6" s="32">
        <v>9012</v>
      </c>
      <c r="AP6" s="32">
        <v>9039</v>
      </c>
      <c r="AQ6" s="32">
        <v>12187</v>
      </c>
      <c r="AR6" s="32">
        <v>12226</v>
      </c>
      <c r="AS6" s="32">
        <v>12465</v>
      </c>
      <c r="AT6" s="188">
        <v>1990</v>
      </c>
      <c r="AU6" s="188">
        <v>3104</v>
      </c>
      <c r="AV6" s="188">
        <v>3139</v>
      </c>
      <c r="AW6" s="48">
        <v>6328</v>
      </c>
      <c r="AX6" s="48">
        <v>6635</v>
      </c>
      <c r="AY6" s="48">
        <v>7098</v>
      </c>
      <c r="AZ6" s="48">
        <v>7206</v>
      </c>
      <c r="BA6" s="48">
        <v>7198</v>
      </c>
      <c r="BB6" s="48">
        <v>7212</v>
      </c>
      <c r="BC6" s="48">
        <v>7350</v>
      </c>
      <c r="BD6" s="48">
        <v>7350</v>
      </c>
      <c r="BE6" s="48">
        <v>7359</v>
      </c>
      <c r="BF6" s="48">
        <v>7387</v>
      </c>
      <c r="BG6" s="44">
        <v>7401</v>
      </c>
      <c r="BH6" s="207">
        <f t="shared" si="7"/>
        <v>0.69344252047258859</v>
      </c>
      <c r="BI6" s="207">
        <f t="shared" si="8"/>
        <v>0.73345002187910235</v>
      </c>
      <c r="BJ6" s="207">
        <f t="shared" si="9"/>
        <v>0.75457898355941744</v>
      </c>
      <c r="BK6" s="207">
        <f t="shared" si="10"/>
        <v>0.75764205788585359</v>
      </c>
      <c r="BL6" s="207">
        <f t="shared" si="11"/>
        <v>0.75957992123523166</v>
      </c>
      <c r="BM6" s="207">
        <f t="shared" si="21"/>
        <v>0.7612677377008189</v>
      </c>
      <c r="BN6" s="207">
        <f t="shared" si="22"/>
        <v>0.76183034318934806</v>
      </c>
      <c r="BO6" s="207">
        <f t="shared" si="23"/>
        <v>0.74128418116776817</v>
      </c>
      <c r="BP6" s="33">
        <f t="shared" si="24"/>
        <v>0.77920860161280237</v>
      </c>
      <c r="BQ6" s="33">
        <f t="shared" si="25"/>
        <v>0.75577517734796584</v>
      </c>
      <c r="BR6" s="207">
        <f t="shared" si="12"/>
        <v>0.39557417015690444</v>
      </c>
      <c r="BS6" s="207">
        <f t="shared" si="13"/>
        <v>0.41476526848784145</v>
      </c>
      <c r="BT6" s="208">
        <v>58</v>
      </c>
      <c r="BU6" s="208">
        <v>58</v>
      </c>
      <c r="BV6" s="209">
        <v>86.67</v>
      </c>
      <c r="BW6" s="207">
        <f t="shared" si="14"/>
        <v>0.45045946114896546</v>
      </c>
      <c r="BX6" s="207">
        <f t="shared" si="15"/>
        <v>0.44995936738138403</v>
      </c>
      <c r="BY6" s="207">
        <f t="shared" si="16"/>
        <v>0.45083453147465152</v>
      </c>
      <c r="BZ6" s="207">
        <f t="shared" si="26"/>
        <v>0.459461148965431</v>
      </c>
      <c r="CA6" s="207">
        <f t="shared" si="27"/>
        <v>0.459461148965431</v>
      </c>
      <c r="CB6" s="207">
        <f t="shared" si="28"/>
        <v>0.44618929242709027</v>
      </c>
      <c r="CC6" s="207"/>
      <c r="CD6" s="33">
        <f t="shared" si="29"/>
        <v>0.46264924673376256</v>
      </c>
      <c r="CE6" s="33">
        <f t="shared" si="30"/>
        <v>0.44873582732068151</v>
      </c>
      <c r="CF6" s="48">
        <v>4700</v>
      </c>
      <c r="CG6" s="48">
        <v>3139</v>
      </c>
      <c r="CH6" s="56">
        <f>AV6/(CG6/100)</f>
        <v>100</v>
      </c>
      <c r="CI6" s="50">
        <f t="shared" si="17"/>
        <v>19.622429205476028</v>
      </c>
      <c r="CJ6" s="51">
        <f>AV6/(AF6/100)</f>
        <v>19.622429205476028</v>
      </c>
      <c r="CK6" s="52">
        <f>CF6*CG6</f>
        <v>14753300</v>
      </c>
      <c r="CL6" s="52">
        <f>CF6*AV6</f>
        <v>14753300</v>
      </c>
      <c r="CM6" s="53">
        <v>11211612.34</v>
      </c>
      <c r="CN6" s="53">
        <v>13809339.060000001</v>
      </c>
      <c r="CO6" s="53">
        <f>CL6-CM6</f>
        <v>3541687.66</v>
      </c>
      <c r="CP6" s="52">
        <v>943960.94</v>
      </c>
      <c r="CQ6" s="53">
        <f>CK6-CM6</f>
        <v>3541687.66</v>
      </c>
      <c r="CR6" s="53">
        <v>3644</v>
      </c>
      <c r="CS6" s="53">
        <v>3127</v>
      </c>
      <c r="CT6" s="54">
        <f t="shared" si="18"/>
        <v>26.878536649559155</v>
      </c>
      <c r="CU6" s="54">
        <f t="shared" si="19"/>
        <v>25.536038007126336</v>
      </c>
      <c r="CV6" s="48">
        <f t="shared" si="20"/>
        <v>19.403638182159156</v>
      </c>
    </row>
    <row r="7" spans="1:101" x14ac:dyDescent="0.25">
      <c r="A7" s="23" t="s">
        <v>218</v>
      </c>
      <c r="B7" s="24">
        <v>2</v>
      </c>
      <c r="C7" s="24">
        <v>15</v>
      </c>
      <c r="D7" s="24">
        <f t="shared" si="0"/>
        <v>2439</v>
      </c>
      <c r="E7" s="24">
        <v>87</v>
      </c>
      <c r="F7" s="24">
        <v>0</v>
      </c>
      <c r="G7" s="24">
        <v>135</v>
      </c>
      <c r="H7" s="24">
        <v>211</v>
      </c>
      <c r="I7" s="24">
        <v>976</v>
      </c>
      <c r="J7" s="24">
        <v>470</v>
      </c>
      <c r="K7" s="24">
        <v>0</v>
      </c>
      <c r="L7" s="24">
        <v>560</v>
      </c>
      <c r="M7" s="24">
        <v>0</v>
      </c>
      <c r="N7" s="24">
        <v>17</v>
      </c>
      <c r="O7" s="24">
        <v>18</v>
      </c>
      <c r="P7" s="24">
        <v>17</v>
      </c>
      <c r="Q7" s="24">
        <v>17</v>
      </c>
      <c r="R7" s="24">
        <f t="shared" si="1"/>
        <v>0</v>
      </c>
      <c r="S7" s="25">
        <v>8601</v>
      </c>
      <c r="T7" s="24">
        <v>4451</v>
      </c>
      <c r="U7" s="24">
        <v>4660</v>
      </c>
      <c r="V7" s="24">
        <v>4713</v>
      </c>
      <c r="W7" s="26">
        <f t="shared" si="2"/>
        <v>209</v>
      </c>
      <c r="X7" s="26">
        <v>5143</v>
      </c>
      <c r="Y7" s="25">
        <v>8946</v>
      </c>
      <c r="Z7" s="26">
        <v>6208</v>
      </c>
      <c r="AA7" s="26">
        <v>7624</v>
      </c>
      <c r="AB7" s="26">
        <v>7942</v>
      </c>
      <c r="AC7" s="26">
        <f t="shared" si="3"/>
        <v>318</v>
      </c>
      <c r="AD7" s="27">
        <f t="shared" si="4"/>
        <v>4.1710388247639036</v>
      </c>
      <c r="AE7" s="28">
        <v>4318</v>
      </c>
      <c r="AF7" s="29">
        <f>[1]Лист1!B3</f>
        <v>8946</v>
      </c>
      <c r="AG7" s="56">
        <v>6710</v>
      </c>
      <c r="AH7" s="56">
        <v>9248</v>
      </c>
      <c r="AI7" s="30">
        <v>7043</v>
      </c>
      <c r="AJ7" s="30">
        <v>7057</v>
      </c>
      <c r="AK7" s="31">
        <f t="shared" si="5"/>
        <v>82.048599000116255</v>
      </c>
      <c r="AL7" s="31">
        <f t="shared" si="6"/>
        <v>78.884417616811987</v>
      </c>
      <c r="AM7" s="32">
        <v>7085</v>
      </c>
      <c r="AN7" s="32">
        <v>7116</v>
      </c>
      <c r="AO7" s="32">
        <v>7141</v>
      </c>
      <c r="AP7" s="32">
        <v>7149</v>
      </c>
      <c r="AQ7" s="32">
        <v>7249</v>
      </c>
      <c r="AR7" s="32">
        <v>7246</v>
      </c>
      <c r="AS7" s="32">
        <v>7371</v>
      </c>
      <c r="AT7" s="188"/>
      <c r="AU7" s="188">
        <v>1</v>
      </c>
      <c r="AV7" s="188">
        <v>100</v>
      </c>
      <c r="AW7" s="48">
        <v>2848</v>
      </c>
      <c r="AX7" s="48">
        <v>2927</v>
      </c>
      <c r="AY7" s="48">
        <v>3041</v>
      </c>
      <c r="AZ7" s="48">
        <v>3440</v>
      </c>
      <c r="BA7" s="48">
        <v>3542</v>
      </c>
      <c r="BB7" s="48">
        <v>3614</v>
      </c>
      <c r="BC7" s="48">
        <v>3717</v>
      </c>
      <c r="BD7" s="48">
        <v>3727</v>
      </c>
      <c r="BE7" s="48">
        <v>3787</v>
      </c>
      <c r="BF7" s="48">
        <v>3819</v>
      </c>
      <c r="BG7" s="44">
        <v>3821</v>
      </c>
      <c r="BH7" s="207">
        <f t="shared" si="7"/>
        <v>0.78727923094120278</v>
      </c>
      <c r="BI7" s="207">
        <f t="shared" si="8"/>
        <v>0.78895595797004248</v>
      </c>
      <c r="BJ7" s="207">
        <f t="shared" si="9"/>
        <v>0.8031522468142186</v>
      </c>
      <c r="BK7" s="207">
        <f t="shared" si="10"/>
        <v>0.80661748267382072</v>
      </c>
      <c r="BL7" s="207">
        <f t="shared" si="11"/>
        <v>0.80941202772188692</v>
      </c>
      <c r="BM7" s="207">
        <f t="shared" si="21"/>
        <v>0.81030628213726807</v>
      </c>
      <c r="BN7" s="207">
        <f t="shared" si="22"/>
        <v>0.81030628213726807</v>
      </c>
      <c r="BO7" s="207">
        <f t="shared" si="23"/>
        <v>0.78352076124567471</v>
      </c>
      <c r="BP7" s="33">
        <f t="shared" si="24"/>
        <v>0.823943661971831</v>
      </c>
      <c r="BQ7" s="33">
        <f t="shared" si="25"/>
        <v>0.79703719723183386</v>
      </c>
      <c r="BR7" s="207">
        <f t="shared" si="12"/>
        <v>0.31835457187569866</v>
      </c>
      <c r="BS7" s="207">
        <f t="shared" si="13"/>
        <v>0.32718533422758778</v>
      </c>
      <c r="BT7" s="210">
        <v>99</v>
      </c>
      <c r="BU7" s="210">
        <v>99</v>
      </c>
      <c r="BV7" s="211"/>
      <c r="BW7" s="207">
        <f t="shared" si="14"/>
        <v>0.38452939861390567</v>
      </c>
      <c r="BX7" s="207">
        <f t="shared" si="15"/>
        <v>0.39593114241001565</v>
      </c>
      <c r="BY7" s="207">
        <f t="shared" si="16"/>
        <v>0.40397943214844623</v>
      </c>
      <c r="BZ7" s="207">
        <f t="shared" si="26"/>
        <v>0.41549295774647887</v>
      </c>
      <c r="CA7" s="207">
        <f t="shared" si="27"/>
        <v>0.41661077576570532</v>
      </c>
      <c r="CB7" s="207">
        <f t="shared" si="28"/>
        <v>0.40949394463667821</v>
      </c>
      <c r="CC7" s="207"/>
      <c r="CD7" s="33">
        <f t="shared" si="29"/>
        <v>0.42711826514643414</v>
      </c>
      <c r="CE7" s="33">
        <f t="shared" si="30"/>
        <v>0.41317041522491349</v>
      </c>
      <c r="CF7" s="48">
        <v>3300</v>
      </c>
      <c r="CG7" s="56">
        <v>100</v>
      </c>
      <c r="CH7" s="56">
        <f>AV7/(CG7/100)</f>
        <v>100</v>
      </c>
      <c r="CI7" s="50">
        <f t="shared" si="17"/>
        <v>1.1178180192264699</v>
      </c>
      <c r="CJ7" s="51">
        <f>AV7/(AF7/100)</f>
        <v>1.1178180192264699</v>
      </c>
      <c r="CK7" s="52">
        <f>CF7*CG7</f>
        <v>330000</v>
      </c>
      <c r="CL7" s="52">
        <f>CF7*AV7</f>
        <v>330000</v>
      </c>
      <c r="CM7" s="53">
        <v>147461.04999999999</v>
      </c>
      <c r="CN7" s="53"/>
      <c r="CO7" s="53">
        <f>CL7-CM7</f>
        <v>182538.95</v>
      </c>
      <c r="CP7" s="52">
        <v>14566.05</v>
      </c>
      <c r="CQ7" s="53">
        <f>CK7-CM7</f>
        <v>182538.95</v>
      </c>
      <c r="CR7" s="53">
        <v>167</v>
      </c>
      <c r="CS7" s="53">
        <v>100</v>
      </c>
      <c r="CT7" s="54">
        <f t="shared" si="18"/>
        <v>92.338100220904536</v>
      </c>
      <c r="CU7" s="54">
        <f t="shared" si="19"/>
        <v>88.777107086966254</v>
      </c>
      <c r="CV7" s="48">
        <f t="shared" si="20"/>
        <v>1.11781801922647E-2</v>
      </c>
      <c r="CW7" s="61"/>
    </row>
    <row r="8" spans="1:101" x14ac:dyDescent="0.25">
      <c r="A8" s="23" t="s">
        <v>318</v>
      </c>
      <c r="B8" s="24" t="s">
        <v>220</v>
      </c>
      <c r="C8" s="24">
        <v>103</v>
      </c>
      <c r="D8" s="24">
        <f t="shared" si="0"/>
        <v>101255</v>
      </c>
      <c r="E8" s="24">
        <v>3744</v>
      </c>
      <c r="F8" s="24">
        <v>225</v>
      </c>
      <c r="G8" s="24">
        <v>1658</v>
      </c>
      <c r="H8" s="24">
        <v>3964</v>
      </c>
      <c r="I8" s="24">
        <v>29160</v>
      </c>
      <c r="J8" s="24">
        <v>40527</v>
      </c>
      <c r="K8" s="24">
        <v>1268</v>
      </c>
      <c r="L8" s="24">
        <v>20434</v>
      </c>
      <c r="M8" s="24">
        <v>275</v>
      </c>
      <c r="N8" s="24">
        <v>104</v>
      </c>
      <c r="O8" s="24">
        <v>158</v>
      </c>
      <c r="P8" s="24">
        <v>172</v>
      </c>
      <c r="Q8" s="24">
        <v>180</v>
      </c>
      <c r="R8" s="24">
        <f t="shared" si="1"/>
        <v>8</v>
      </c>
      <c r="S8" s="25">
        <v>210746</v>
      </c>
      <c r="T8" s="24">
        <v>47222</v>
      </c>
      <c r="U8" s="24">
        <v>47703</v>
      </c>
      <c r="V8" s="24">
        <v>48127</v>
      </c>
      <c r="W8" s="26">
        <f t="shared" si="2"/>
        <v>481</v>
      </c>
      <c r="X8" s="26">
        <v>48660</v>
      </c>
      <c r="Y8" s="25">
        <v>221038</v>
      </c>
      <c r="Z8" s="26">
        <v>50282</v>
      </c>
      <c r="AA8" s="26">
        <v>51735</v>
      </c>
      <c r="AB8" s="26">
        <v>52344</v>
      </c>
      <c r="AC8" s="26">
        <f t="shared" si="3"/>
        <v>609</v>
      </c>
      <c r="AD8" s="27">
        <f t="shared" si="4"/>
        <v>1.1771527979124383</v>
      </c>
      <c r="AE8" s="28"/>
      <c r="AF8" s="29">
        <f>[1]Лист1!B4</f>
        <v>221038</v>
      </c>
      <c r="AG8" s="62">
        <v>165779</v>
      </c>
      <c r="AH8" s="62">
        <v>230891</v>
      </c>
      <c r="AI8" s="30">
        <v>90936</v>
      </c>
      <c r="AJ8" s="30">
        <v>91584</v>
      </c>
      <c r="AK8" s="31">
        <f t="shared" si="5"/>
        <v>43.457052565647743</v>
      </c>
      <c r="AL8" s="31">
        <f t="shared" si="6"/>
        <v>41.43359965254843</v>
      </c>
      <c r="AM8" s="32">
        <v>93718</v>
      </c>
      <c r="AN8" s="32">
        <v>94016</v>
      </c>
      <c r="AO8" s="32">
        <v>95031</v>
      </c>
      <c r="AP8" s="32">
        <v>95840</v>
      </c>
      <c r="AQ8" s="32">
        <v>100580</v>
      </c>
      <c r="AR8" s="32">
        <v>100969</v>
      </c>
      <c r="AS8" s="32">
        <v>101925</v>
      </c>
      <c r="AT8" s="188"/>
      <c r="AU8" s="188"/>
      <c r="AV8" s="188"/>
      <c r="AW8" s="48">
        <v>49826</v>
      </c>
      <c r="AX8" s="48">
        <v>50510</v>
      </c>
      <c r="AY8" s="48">
        <v>57738</v>
      </c>
      <c r="AZ8" s="48">
        <v>58608</v>
      </c>
      <c r="BA8" s="48">
        <v>58961</v>
      </c>
      <c r="BB8" s="48">
        <v>59412</v>
      </c>
      <c r="BC8" s="48">
        <v>60942</v>
      </c>
      <c r="BD8" s="48">
        <v>61046</v>
      </c>
      <c r="BE8" s="48">
        <v>61374</v>
      </c>
      <c r="BF8" s="48">
        <v>62208</v>
      </c>
      <c r="BG8" s="44">
        <v>62418</v>
      </c>
      <c r="BH8" s="207">
        <f t="shared" si="7"/>
        <v>0.41140437390855872</v>
      </c>
      <c r="BI8" s="207">
        <f t="shared" si="8"/>
        <v>0.41433599652548431</v>
      </c>
      <c r="BJ8" s="207">
        <f t="shared" si="9"/>
        <v>0.42399044508184114</v>
      </c>
      <c r="BK8" s="207">
        <f t="shared" si="10"/>
        <v>0.42533862955690876</v>
      </c>
      <c r="BL8" s="207">
        <f t="shared" si="11"/>
        <v>0.42993060016829687</v>
      </c>
      <c r="BM8" s="207">
        <f t="shared" si="21"/>
        <v>0.43359060433047714</v>
      </c>
      <c r="BN8" s="207">
        <f t="shared" si="22"/>
        <v>0.45503488088021066</v>
      </c>
      <c r="BO8" s="207">
        <f t="shared" si="23"/>
        <v>0.43730158386424761</v>
      </c>
      <c r="BP8" s="33">
        <f t="shared" si="24"/>
        <v>0.46111980745392195</v>
      </c>
      <c r="BQ8" s="33">
        <f t="shared" si="25"/>
        <v>0.44144206573664629</v>
      </c>
      <c r="BR8" s="207">
        <f t="shared" si="12"/>
        <v>0.22541825387489933</v>
      </c>
      <c r="BS8" s="207">
        <f t="shared" si="13"/>
        <v>0.22851274441498748</v>
      </c>
      <c r="BT8" s="212">
        <v>154</v>
      </c>
      <c r="BU8" s="212">
        <v>15</v>
      </c>
      <c r="BV8" s="213">
        <v>6.67</v>
      </c>
      <c r="BW8" s="207">
        <f t="shared" si="14"/>
        <v>0.26514897890860395</v>
      </c>
      <c r="BX8" s="207">
        <f t="shared" si="15"/>
        <v>0.26674598937739213</v>
      </c>
      <c r="BY8" s="207">
        <f t="shared" si="16"/>
        <v>0.26878636252590055</v>
      </c>
      <c r="BZ8" s="207">
        <f t="shared" si="26"/>
        <v>0.27570824926030818</v>
      </c>
      <c r="CA8" s="207">
        <f t="shared" si="27"/>
        <v>0.27617875659388885</v>
      </c>
      <c r="CB8" s="207">
        <f t="shared" si="28"/>
        <v>0.26581373895041382</v>
      </c>
      <c r="CC8" s="207"/>
      <c r="CD8" s="33">
        <f t="shared" si="29"/>
        <v>0.28238583410997203</v>
      </c>
      <c r="CE8" s="33">
        <f t="shared" si="30"/>
        <v>0.27033535304537637</v>
      </c>
      <c r="CF8" s="48">
        <v>3400</v>
      </c>
      <c r="CG8" s="62">
        <v>4835</v>
      </c>
      <c r="CH8" s="56"/>
      <c r="CI8" s="50">
        <f t="shared" si="17"/>
        <v>2.1874066902523546</v>
      </c>
      <c r="CJ8" s="51"/>
      <c r="CK8" s="52"/>
      <c r="CL8" s="52"/>
      <c r="CM8" s="53"/>
      <c r="CN8" s="53">
        <v>15163647.9</v>
      </c>
      <c r="CO8" s="53"/>
      <c r="CP8" s="52"/>
      <c r="CQ8" s="53"/>
      <c r="CR8" s="53"/>
      <c r="CS8" s="53"/>
      <c r="CT8" s="54">
        <f t="shared" si="18"/>
        <v>24.837482087441753</v>
      </c>
      <c r="CU8" s="54">
        <f t="shared" si="19"/>
        <v>23.680996027832318</v>
      </c>
      <c r="CV8" s="48">
        <f t="shared" si="20"/>
        <v>0</v>
      </c>
    </row>
    <row r="9" spans="1:101" x14ac:dyDescent="0.25">
      <c r="A9" s="23" t="s">
        <v>221</v>
      </c>
      <c r="B9" s="24">
        <v>3</v>
      </c>
      <c r="C9" s="24">
        <v>6</v>
      </c>
      <c r="D9" s="24">
        <f t="shared" si="0"/>
        <v>2827</v>
      </c>
      <c r="E9" s="24">
        <v>165</v>
      </c>
      <c r="F9" s="24">
        <v>0</v>
      </c>
      <c r="G9" s="24">
        <v>0</v>
      </c>
      <c r="H9" s="24">
        <v>0</v>
      </c>
      <c r="I9" s="24">
        <v>184</v>
      </c>
      <c r="J9" s="24">
        <v>1619</v>
      </c>
      <c r="K9" s="24">
        <v>0</v>
      </c>
      <c r="L9" s="24">
        <v>852</v>
      </c>
      <c r="M9" s="24">
        <v>7</v>
      </c>
      <c r="N9" s="24">
        <v>7</v>
      </c>
      <c r="O9" s="24">
        <v>8</v>
      </c>
      <c r="P9" s="24">
        <v>7</v>
      </c>
      <c r="Q9" s="24">
        <v>7</v>
      </c>
      <c r="R9" s="24">
        <f t="shared" si="1"/>
        <v>0</v>
      </c>
      <c r="S9" s="25">
        <v>4394</v>
      </c>
      <c r="T9" s="24">
        <v>370</v>
      </c>
      <c r="U9" s="24">
        <v>380</v>
      </c>
      <c r="V9" s="24">
        <v>384</v>
      </c>
      <c r="W9" s="26">
        <f t="shared" si="2"/>
        <v>10</v>
      </c>
      <c r="X9" s="26">
        <v>398</v>
      </c>
      <c r="Y9" s="25">
        <v>4609</v>
      </c>
      <c r="Z9" s="26">
        <v>816</v>
      </c>
      <c r="AA9" s="26">
        <v>914</v>
      </c>
      <c r="AB9" s="26">
        <v>939</v>
      </c>
      <c r="AC9" s="26">
        <f t="shared" si="3"/>
        <v>25</v>
      </c>
      <c r="AD9" s="27">
        <f t="shared" si="4"/>
        <v>2.7352297592997812</v>
      </c>
      <c r="AE9" s="28">
        <v>182</v>
      </c>
      <c r="AF9" s="29">
        <f>[1]Лист1!B5</f>
        <v>4609</v>
      </c>
      <c r="AG9" s="29">
        <v>2670</v>
      </c>
      <c r="AH9" s="29">
        <v>4813</v>
      </c>
      <c r="AI9" s="30">
        <v>2231</v>
      </c>
      <c r="AJ9" s="30">
        <v>2202</v>
      </c>
      <c r="AK9" s="31">
        <f t="shared" si="5"/>
        <v>50.113791533909883</v>
      </c>
      <c r="AL9" s="31">
        <f t="shared" si="6"/>
        <v>47.776090258190493</v>
      </c>
      <c r="AM9" s="32">
        <v>2262</v>
      </c>
      <c r="AN9" s="32">
        <v>2266</v>
      </c>
      <c r="AO9" s="32">
        <v>2390</v>
      </c>
      <c r="AP9" s="32">
        <v>2621</v>
      </c>
      <c r="AQ9" s="32">
        <v>2699</v>
      </c>
      <c r="AR9" s="32">
        <v>2748</v>
      </c>
      <c r="AS9" s="32">
        <v>2752</v>
      </c>
      <c r="AT9" s="188"/>
      <c r="AU9" s="188"/>
      <c r="AV9" s="188"/>
      <c r="AW9" s="48">
        <v>683</v>
      </c>
      <c r="AX9" s="48">
        <v>706</v>
      </c>
      <c r="AY9" s="48">
        <v>829</v>
      </c>
      <c r="AZ9" s="48">
        <v>859</v>
      </c>
      <c r="BA9" s="48">
        <v>863</v>
      </c>
      <c r="BB9" s="48">
        <v>872</v>
      </c>
      <c r="BC9" s="48">
        <v>882</v>
      </c>
      <c r="BD9" s="48">
        <v>882</v>
      </c>
      <c r="BE9" s="48">
        <v>882</v>
      </c>
      <c r="BF9" s="48">
        <v>881</v>
      </c>
      <c r="BG9" s="44">
        <v>882</v>
      </c>
      <c r="BH9" s="207">
        <f t="shared" si="7"/>
        <v>0.48405293990019527</v>
      </c>
      <c r="BI9" s="207">
        <f t="shared" si="8"/>
        <v>0.47776090258190496</v>
      </c>
      <c r="BJ9" s="207">
        <f t="shared" si="9"/>
        <v>0.49077891082664354</v>
      </c>
      <c r="BK9" s="207">
        <f t="shared" si="10"/>
        <v>0.49164677804295942</v>
      </c>
      <c r="BL9" s="207">
        <f t="shared" si="11"/>
        <v>0.51855066174875242</v>
      </c>
      <c r="BM9" s="207">
        <f t="shared" si="21"/>
        <v>0.5686699934909959</v>
      </c>
      <c r="BN9" s="207">
        <f t="shared" si="22"/>
        <v>0.58559340420915595</v>
      </c>
      <c r="BO9" s="207">
        <f t="shared" si="23"/>
        <v>0.57095366715146478</v>
      </c>
      <c r="BP9" s="33">
        <f t="shared" si="24"/>
        <v>0.59709264482534175</v>
      </c>
      <c r="BQ9" s="33">
        <f t="shared" si="25"/>
        <v>0.57178474963640147</v>
      </c>
      <c r="BR9" s="207">
        <f t="shared" si="12"/>
        <v>0.14818832718594055</v>
      </c>
      <c r="BS9" s="207">
        <f t="shared" si="13"/>
        <v>0.15317856367975699</v>
      </c>
      <c r="BT9" s="208"/>
      <c r="BU9" s="208"/>
      <c r="BV9" s="209"/>
      <c r="BW9" s="207">
        <f t="shared" si="14"/>
        <v>0.18637448470384033</v>
      </c>
      <c r="BX9" s="207">
        <f t="shared" si="15"/>
        <v>0.1872423519201562</v>
      </c>
      <c r="BY9" s="207">
        <f t="shared" si="16"/>
        <v>0.18919505315686699</v>
      </c>
      <c r="BZ9" s="207">
        <f t="shared" si="26"/>
        <v>0.19136472119765677</v>
      </c>
      <c r="CA9" s="207">
        <f t="shared" si="27"/>
        <v>0.19136472119765677</v>
      </c>
      <c r="CB9" s="207">
        <f t="shared" si="28"/>
        <v>0.18325368792852689</v>
      </c>
      <c r="CC9" s="207"/>
      <c r="CD9" s="33">
        <f t="shared" si="29"/>
        <v>0.19136472119765677</v>
      </c>
      <c r="CE9" s="33">
        <f t="shared" si="30"/>
        <v>0.18325368792852689</v>
      </c>
      <c r="CF9" s="48"/>
      <c r="CG9" s="48"/>
      <c r="CH9" s="56"/>
      <c r="CI9" s="50"/>
      <c r="CJ9" s="51"/>
      <c r="CK9" s="52"/>
      <c r="CL9" s="52"/>
      <c r="CM9" s="53"/>
      <c r="CN9" s="53"/>
      <c r="CO9" s="53"/>
      <c r="CP9" s="52"/>
      <c r="CQ9" s="53"/>
      <c r="CR9" s="53"/>
      <c r="CS9" s="53"/>
      <c r="CT9" s="54">
        <f t="shared" si="18"/>
        <v>21.370050068274921</v>
      </c>
      <c r="CU9" s="54">
        <f t="shared" si="19"/>
        <v>20.373182903015838</v>
      </c>
      <c r="CV9" s="48">
        <f t="shared" si="20"/>
        <v>0</v>
      </c>
    </row>
    <row r="10" spans="1:101" x14ac:dyDescent="0.25">
      <c r="A10" s="23" t="s">
        <v>319</v>
      </c>
      <c r="B10" s="24">
        <v>2</v>
      </c>
      <c r="C10" s="24">
        <v>2</v>
      </c>
      <c r="D10" s="24">
        <f t="shared" si="0"/>
        <v>1612</v>
      </c>
      <c r="E10" s="24">
        <v>114</v>
      </c>
      <c r="F10" s="24">
        <v>61</v>
      </c>
      <c r="G10" s="24">
        <v>16</v>
      </c>
      <c r="H10" s="24">
        <v>158</v>
      </c>
      <c r="I10" s="24">
        <v>613</v>
      </c>
      <c r="J10" s="24">
        <v>228</v>
      </c>
      <c r="K10" s="24">
        <v>0</v>
      </c>
      <c r="L10" s="24">
        <v>422</v>
      </c>
      <c r="M10" s="24">
        <v>0</v>
      </c>
      <c r="N10" s="24">
        <v>2</v>
      </c>
      <c r="O10" s="24">
        <v>4</v>
      </c>
      <c r="P10" s="24">
        <v>3</v>
      </c>
      <c r="Q10" s="24">
        <v>3</v>
      </c>
      <c r="R10" s="24">
        <f t="shared" si="1"/>
        <v>0</v>
      </c>
      <c r="S10" s="25">
        <v>2642</v>
      </c>
      <c r="T10" s="26">
        <v>828</v>
      </c>
      <c r="U10" s="26">
        <v>829</v>
      </c>
      <c r="V10" s="26">
        <v>831</v>
      </c>
      <c r="W10" s="26">
        <f t="shared" si="2"/>
        <v>1</v>
      </c>
      <c r="X10" s="26">
        <v>831</v>
      </c>
      <c r="Y10" s="25">
        <v>2659</v>
      </c>
      <c r="Z10" s="26">
        <v>831</v>
      </c>
      <c r="AA10" s="26">
        <v>833</v>
      </c>
      <c r="AB10" s="26">
        <v>830</v>
      </c>
      <c r="AC10" s="26">
        <f t="shared" si="3"/>
        <v>-3</v>
      </c>
      <c r="AD10" s="27">
        <f t="shared" si="4"/>
        <v>-0.36014405762304924</v>
      </c>
      <c r="AE10" s="28">
        <v>7</v>
      </c>
      <c r="AF10" s="29">
        <f>[1]Лист1!B11</f>
        <v>2659</v>
      </c>
      <c r="AG10" s="29"/>
      <c r="AH10" s="29">
        <v>2713</v>
      </c>
      <c r="AI10" s="30">
        <v>937</v>
      </c>
      <c r="AJ10" s="30">
        <v>974</v>
      </c>
      <c r="AK10" s="31">
        <f t="shared" si="5"/>
        <v>36.866010598031792</v>
      </c>
      <c r="AL10" s="31">
        <f t="shared" si="6"/>
        <v>36.630312147423844</v>
      </c>
      <c r="AM10" s="32">
        <v>983</v>
      </c>
      <c r="AN10" s="32">
        <v>985</v>
      </c>
      <c r="AO10" s="32">
        <v>1005</v>
      </c>
      <c r="AP10" s="32">
        <v>1037</v>
      </c>
      <c r="AQ10" s="32">
        <v>1045</v>
      </c>
      <c r="AR10" s="32">
        <v>1050</v>
      </c>
      <c r="AS10" s="32">
        <v>1069</v>
      </c>
      <c r="AT10" s="188"/>
      <c r="AU10" s="188"/>
      <c r="AV10" s="188"/>
      <c r="AW10" s="48">
        <v>397</v>
      </c>
      <c r="AX10" s="48">
        <v>443</v>
      </c>
      <c r="AY10" s="48">
        <v>441</v>
      </c>
      <c r="AZ10" s="48">
        <v>647</v>
      </c>
      <c r="BA10" s="48">
        <v>708</v>
      </c>
      <c r="BB10" s="48">
        <v>718</v>
      </c>
      <c r="BC10" s="48">
        <v>728</v>
      </c>
      <c r="BD10" s="48">
        <v>724</v>
      </c>
      <c r="BE10" s="48">
        <v>714</v>
      </c>
      <c r="BF10" s="48">
        <v>921</v>
      </c>
      <c r="BG10" s="44">
        <v>919</v>
      </c>
      <c r="BH10" s="207">
        <f t="shared" si="7"/>
        <v>0.35238811583301993</v>
      </c>
      <c r="BI10" s="207">
        <f t="shared" si="8"/>
        <v>0.36630312147423844</v>
      </c>
      <c r="BJ10" s="207">
        <f t="shared" si="9"/>
        <v>0.36968785257615644</v>
      </c>
      <c r="BK10" s="207">
        <f t="shared" si="10"/>
        <v>0.37044001504324936</v>
      </c>
      <c r="BL10" s="207">
        <f t="shared" si="11"/>
        <v>0.37796163971417829</v>
      </c>
      <c r="BM10" s="207">
        <f t="shared" si="21"/>
        <v>0.38999623918766452</v>
      </c>
      <c r="BN10" s="207">
        <f t="shared" si="22"/>
        <v>0.39300488905603609</v>
      </c>
      <c r="BO10" s="207">
        <f t="shared" si="23"/>
        <v>0.3870254330998894</v>
      </c>
      <c r="BP10" s="33">
        <f t="shared" si="24"/>
        <v>0.4020308386611508</v>
      </c>
      <c r="BQ10" s="33">
        <f t="shared" si="25"/>
        <v>0.39402875046074454</v>
      </c>
      <c r="BR10" s="207">
        <f t="shared" si="12"/>
        <v>0.14930424971793907</v>
      </c>
      <c r="BS10" s="207">
        <f t="shared" si="13"/>
        <v>0.1666039864610756</v>
      </c>
      <c r="BT10" s="214">
        <v>31</v>
      </c>
      <c r="BU10" s="214">
        <v>30</v>
      </c>
      <c r="BV10" s="215"/>
      <c r="BW10" s="207">
        <f t="shared" si="14"/>
        <v>0.24332455810455059</v>
      </c>
      <c r="BX10" s="207">
        <f t="shared" si="15"/>
        <v>0.26626551335088378</v>
      </c>
      <c r="BY10" s="207">
        <f t="shared" si="16"/>
        <v>0.27002632568634827</v>
      </c>
      <c r="BZ10" s="207">
        <f t="shared" si="26"/>
        <v>0.2737871380218127</v>
      </c>
      <c r="CA10" s="207">
        <f t="shared" si="27"/>
        <v>0.27228281308762692</v>
      </c>
      <c r="CB10" s="207">
        <f t="shared" si="28"/>
        <v>0.26317729450792482</v>
      </c>
      <c r="CC10" s="207"/>
      <c r="CD10" s="33">
        <f t="shared" si="29"/>
        <v>0.34561865362918393</v>
      </c>
      <c r="CE10" s="33">
        <f t="shared" si="30"/>
        <v>0.33873940287504606</v>
      </c>
      <c r="CF10" s="48">
        <v>5500</v>
      </c>
      <c r="CG10" s="73">
        <v>798</v>
      </c>
      <c r="CH10" s="56"/>
      <c r="CI10" s="74">
        <f>CG10/(AF10/100)</f>
        <v>30.011282437006393</v>
      </c>
      <c r="CJ10" s="51"/>
      <c r="CK10" s="75"/>
      <c r="CL10" s="52"/>
      <c r="CM10" s="53"/>
      <c r="CN10" s="53"/>
      <c r="CO10" s="53"/>
      <c r="CP10" s="75"/>
      <c r="CQ10" s="53"/>
      <c r="CR10" s="53"/>
      <c r="CS10" s="53"/>
      <c r="CT10" s="54">
        <f t="shared" si="18"/>
        <v>31.415594246782739</v>
      </c>
      <c r="CU10" s="54">
        <f t="shared" si="19"/>
        <v>31.21474238435502</v>
      </c>
      <c r="CV10" s="48">
        <f t="shared" si="20"/>
        <v>0</v>
      </c>
    </row>
    <row r="11" spans="1:101" x14ac:dyDescent="0.25">
      <c r="A11" s="23" t="s">
        <v>223</v>
      </c>
      <c r="B11" s="24">
        <v>2</v>
      </c>
      <c r="C11" s="24">
        <v>17</v>
      </c>
      <c r="D11" s="24">
        <f t="shared" si="0"/>
        <v>1407</v>
      </c>
      <c r="E11" s="24">
        <v>96</v>
      </c>
      <c r="F11" s="24">
        <v>0</v>
      </c>
      <c r="G11" s="24">
        <v>30</v>
      </c>
      <c r="H11" s="24">
        <v>88</v>
      </c>
      <c r="I11" s="24">
        <v>463</v>
      </c>
      <c r="J11" s="24">
        <v>535</v>
      </c>
      <c r="K11" s="24">
        <v>0</v>
      </c>
      <c r="L11" s="24">
        <v>195</v>
      </c>
      <c r="M11" s="24">
        <v>0</v>
      </c>
      <c r="N11" s="24">
        <v>17</v>
      </c>
      <c r="O11" s="24">
        <v>19</v>
      </c>
      <c r="P11" s="24">
        <v>19</v>
      </c>
      <c r="Q11" s="24">
        <v>19</v>
      </c>
      <c r="R11" s="24">
        <f t="shared" si="1"/>
        <v>0</v>
      </c>
      <c r="S11" s="25">
        <v>2192</v>
      </c>
      <c r="T11" s="26">
        <v>59</v>
      </c>
      <c r="U11" s="26">
        <v>61</v>
      </c>
      <c r="V11" s="26">
        <v>279</v>
      </c>
      <c r="W11" s="26">
        <f t="shared" si="2"/>
        <v>2</v>
      </c>
      <c r="X11" s="26">
        <v>775</v>
      </c>
      <c r="Y11" s="25">
        <v>2214</v>
      </c>
      <c r="Z11" s="26">
        <v>1214</v>
      </c>
      <c r="AA11" s="26">
        <v>1381</v>
      </c>
      <c r="AB11" s="26">
        <v>1381</v>
      </c>
      <c r="AC11" s="26">
        <f t="shared" si="3"/>
        <v>0</v>
      </c>
      <c r="AD11" s="27">
        <f t="shared" si="4"/>
        <v>0</v>
      </c>
      <c r="AE11" s="28">
        <v>840</v>
      </c>
      <c r="AF11" s="29">
        <f>[1]Лист1!B12</f>
        <v>2214</v>
      </c>
      <c r="AG11" s="29">
        <v>1464</v>
      </c>
      <c r="AH11" s="29">
        <v>2224</v>
      </c>
      <c r="AI11" s="30">
        <v>1451</v>
      </c>
      <c r="AJ11" s="30">
        <v>1457</v>
      </c>
      <c r="AK11" s="31">
        <f t="shared" si="5"/>
        <v>66.46897810218978</v>
      </c>
      <c r="AL11" s="31">
        <f t="shared" si="6"/>
        <v>65.808491418247513</v>
      </c>
      <c r="AM11" s="32">
        <v>1465</v>
      </c>
      <c r="AN11" s="32">
        <v>1468</v>
      </c>
      <c r="AO11" s="32">
        <v>1472</v>
      </c>
      <c r="AP11" s="32">
        <v>1489</v>
      </c>
      <c r="AQ11" s="32">
        <v>1603</v>
      </c>
      <c r="AR11" s="32">
        <v>1603</v>
      </c>
      <c r="AS11" s="32">
        <v>1613</v>
      </c>
      <c r="AT11" s="188"/>
      <c r="AU11" s="188"/>
      <c r="AV11" s="188"/>
      <c r="AW11" s="48">
        <v>977</v>
      </c>
      <c r="AX11" s="48">
        <v>981</v>
      </c>
      <c r="AY11" s="48">
        <v>992</v>
      </c>
      <c r="AZ11" s="48">
        <v>1019</v>
      </c>
      <c r="BA11" s="48">
        <v>1040</v>
      </c>
      <c r="BB11" s="48">
        <v>1051</v>
      </c>
      <c r="BC11" s="48">
        <v>1067</v>
      </c>
      <c r="BD11" s="48">
        <v>1182</v>
      </c>
      <c r="BE11" s="48">
        <v>1190</v>
      </c>
      <c r="BF11" s="48">
        <v>1184</v>
      </c>
      <c r="BG11" s="44">
        <v>1184</v>
      </c>
      <c r="BH11" s="207">
        <f t="shared" si="7"/>
        <v>0.65537488708220415</v>
      </c>
      <c r="BI11" s="207">
        <f t="shared" si="8"/>
        <v>0.65808491418247517</v>
      </c>
      <c r="BJ11" s="207">
        <f t="shared" si="9"/>
        <v>0.66169828364950312</v>
      </c>
      <c r="BK11" s="207">
        <f t="shared" si="10"/>
        <v>0.66305329719963868</v>
      </c>
      <c r="BL11" s="207">
        <f t="shared" si="11"/>
        <v>0.66485998193315266</v>
      </c>
      <c r="BM11" s="207">
        <f t="shared" si="21"/>
        <v>0.67253839205058719</v>
      </c>
      <c r="BN11" s="207">
        <f t="shared" si="22"/>
        <v>0.72402890695573618</v>
      </c>
      <c r="BO11" s="207">
        <f t="shared" si="23"/>
        <v>0.72077338129496404</v>
      </c>
      <c r="BP11" s="33">
        <f t="shared" si="24"/>
        <v>0.72854561878952118</v>
      </c>
      <c r="BQ11" s="33">
        <f t="shared" si="25"/>
        <v>0.72526978417266186</v>
      </c>
      <c r="BR11" s="207">
        <f t="shared" si="12"/>
        <v>0.44128274616079494</v>
      </c>
      <c r="BS11" s="207">
        <f t="shared" si="13"/>
        <v>0.44308943089430897</v>
      </c>
      <c r="BT11" s="208"/>
      <c r="BU11" s="208"/>
      <c r="BV11" s="209"/>
      <c r="BW11" s="207">
        <f t="shared" si="14"/>
        <v>0.46025293586269195</v>
      </c>
      <c r="BX11" s="207">
        <f t="shared" si="15"/>
        <v>0.46973803071364045</v>
      </c>
      <c r="BY11" s="207">
        <f t="shared" si="16"/>
        <v>0.47470641373080397</v>
      </c>
      <c r="BZ11" s="207">
        <f t="shared" si="26"/>
        <v>0.48193315266485998</v>
      </c>
      <c r="CA11" s="207">
        <f t="shared" si="27"/>
        <v>0.53387533875338755</v>
      </c>
      <c r="CB11" s="207">
        <f t="shared" si="28"/>
        <v>0.53507194244604317</v>
      </c>
      <c r="CC11" s="207"/>
      <c r="CD11" s="33">
        <f t="shared" si="29"/>
        <v>0.53477868112014448</v>
      </c>
      <c r="CE11" s="33">
        <f t="shared" si="30"/>
        <v>0.53237410071942448</v>
      </c>
      <c r="CF11" s="48"/>
      <c r="CG11" s="48"/>
      <c r="CH11" s="56"/>
      <c r="CI11" s="50"/>
      <c r="CJ11" s="51"/>
      <c r="CK11" s="52"/>
      <c r="CL11" s="52"/>
      <c r="CM11" s="53"/>
      <c r="CN11" s="53"/>
      <c r="CO11" s="53"/>
      <c r="CP11" s="52"/>
      <c r="CQ11" s="53"/>
      <c r="CR11" s="53"/>
      <c r="CS11" s="53"/>
      <c r="CT11" s="54">
        <f t="shared" si="18"/>
        <v>63.001824817518241</v>
      </c>
      <c r="CU11" s="54">
        <f t="shared" si="19"/>
        <v>62.375790424570908</v>
      </c>
      <c r="CV11" s="48">
        <f t="shared" si="20"/>
        <v>0</v>
      </c>
    </row>
    <row r="12" spans="1:101" x14ac:dyDescent="0.25">
      <c r="A12" s="23" t="s">
        <v>224</v>
      </c>
      <c r="B12" s="24">
        <v>4</v>
      </c>
      <c r="C12" s="24">
        <v>23</v>
      </c>
      <c r="D12" s="24">
        <f t="shared" si="0"/>
        <v>3163</v>
      </c>
      <c r="E12" s="24">
        <v>250</v>
      </c>
      <c r="F12" s="24">
        <v>39</v>
      </c>
      <c r="G12" s="24">
        <v>0</v>
      </c>
      <c r="H12" s="24">
        <v>276</v>
      </c>
      <c r="I12" s="24">
        <v>1195</v>
      </c>
      <c r="J12" s="24">
        <v>887</v>
      </c>
      <c r="K12" s="24">
        <v>0</v>
      </c>
      <c r="L12" s="24">
        <v>516</v>
      </c>
      <c r="M12" s="24">
        <v>0</v>
      </c>
      <c r="N12" s="24">
        <v>46</v>
      </c>
      <c r="O12" s="24">
        <v>47</v>
      </c>
      <c r="P12" s="24">
        <v>48</v>
      </c>
      <c r="Q12" s="24">
        <v>48</v>
      </c>
      <c r="R12" s="24">
        <f t="shared" si="1"/>
        <v>0</v>
      </c>
      <c r="S12" s="25">
        <v>9758</v>
      </c>
      <c r="T12" s="26">
        <v>1874</v>
      </c>
      <c r="U12" s="26">
        <v>1878</v>
      </c>
      <c r="V12" s="26">
        <v>1951</v>
      </c>
      <c r="W12" s="26">
        <f t="shared" si="2"/>
        <v>4</v>
      </c>
      <c r="X12" s="26">
        <v>3638</v>
      </c>
      <c r="Y12" s="25">
        <v>10134</v>
      </c>
      <c r="Z12" s="26">
        <v>4568</v>
      </c>
      <c r="AA12" s="26">
        <v>4976</v>
      </c>
      <c r="AB12" s="26">
        <v>4937</v>
      </c>
      <c r="AC12" s="26">
        <f t="shared" si="3"/>
        <v>-39</v>
      </c>
      <c r="AD12" s="27">
        <f t="shared" si="4"/>
        <v>-0.7837620578778135</v>
      </c>
      <c r="AE12" s="28">
        <v>685</v>
      </c>
      <c r="AF12" s="29">
        <v>10137</v>
      </c>
      <c r="AG12" s="73">
        <v>7603</v>
      </c>
      <c r="AH12" s="73">
        <v>10343</v>
      </c>
      <c r="AI12" s="30">
        <v>7007</v>
      </c>
      <c r="AJ12" s="30">
        <v>7012</v>
      </c>
      <c r="AK12" s="31">
        <f t="shared" si="5"/>
        <v>71.858987497437994</v>
      </c>
      <c r="AL12" s="31">
        <f t="shared" si="6"/>
        <v>69.192816262088016</v>
      </c>
      <c r="AM12" s="32">
        <v>7068</v>
      </c>
      <c r="AN12" s="32">
        <v>7256</v>
      </c>
      <c r="AO12" s="32">
        <v>7561</v>
      </c>
      <c r="AP12" s="32">
        <v>7611</v>
      </c>
      <c r="AQ12" s="32">
        <v>7776</v>
      </c>
      <c r="AR12" s="32">
        <v>7795</v>
      </c>
      <c r="AS12" s="32">
        <v>7819</v>
      </c>
      <c r="AT12" s="188">
        <v>4</v>
      </c>
      <c r="AU12" s="188">
        <v>64</v>
      </c>
      <c r="AV12" s="188">
        <v>152</v>
      </c>
      <c r="AW12" s="48">
        <v>2679</v>
      </c>
      <c r="AX12" s="48">
        <v>2713</v>
      </c>
      <c r="AY12" s="48">
        <v>2935</v>
      </c>
      <c r="AZ12" s="48">
        <v>2978</v>
      </c>
      <c r="BA12" s="48">
        <v>2982</v>
      </c>
      <c r="BB12" s="48">
        <v>2989</v>
      </c>
      <c r="BC12" s="48">
        <v>3035</v>
      </c>
      <c r="BD12" s="48">
        <v>3035</v>
      </c>
      <c r="BE12" s="48">
        <v>3060</v>
      </c>
      <c r="BF12" s="48">
        <v>3057</v>
      </c>
      <c r="BG12" s="44">
        <v>3059</v>
      </c>
      <c r="BH12" s="207">
        <f t="shared" si="7"/>
        <v>0.69162474104764726</v>
      </c>
      <c r="BI12" s="207">
        <f t="shared" si="8"/>
        <v>0.69803689454473705</v>
      </c>
      <c r="BJ12" s="207">
        <f t="shared" si="9"/>
        <v>0.71224228075367468</v>
      </c>
      <c r="BK12" s="207">
        <f t="shared" si="10"/>
        <v>0.7307882016375653</v>
      </c>
      <c r="BL12" s="207">
        <f t="shared" si="11"/>
        <v>0.76087599881621781</v>
      </c>
      <c r="BM12" s="207">
        <f t="shared" si="21"/>
        <v>0.76580842458320997</v>
      </c>
      <c r="BN12" s="207">
        <f t="shared" si="22"/>
        <v>0.76709085528262799</v>
      </c>
      <c r="BO12" s="207">
        <f t="shared" si="23"/>
        <v>0.75364981146669241</v>
      </c>
      <c r="BP12" s="33">
        <f t="shared" si="24"/>
        <v>0.77133274144224129</v>
      </c>
      <c r="BQ12" s="33">
        <f t="shared" si="25"/>
        <v>0.75597022140578174</v>
      </c>
      <c r="BR12" s="207">
        <f t="shared" si="12"/>
        <v>0.26427937259544243</v>
      </c>
      <c r="BS12" s="207">
        <f t="shared" si="13"/>
        <v>0.26763342211699714</v>
      </c>
      <c r="BT12" s="214">
        <v>10</v>
      </c>
      <c r="BU12" s="214">
        <v>10</v>
      </c>
      <c r="BV12" s="215">
        <v>80</v>
      </c>
      <c r="BW12" s="207">
        <f t="shared" si="14"/>
        <v>0.29377527868205583</v>
      </c>
      <c r="BX12" s="207">
        <f t="shared" si="15"/>
        <v>0.29416987274341522</v>
      </c>
      <c r="BY12" s="207">
        <f t="shared" si="16"/>
        <v>0.29486041235079413</v>
      </c>
      <c r="BZ12" s="207">
        <f t="shared" si="26"/>
        <v>0.29939824405642695</v>
      </c>
      <c r="CA12" s="207">
        <f t="shared" si="27"/>
        <v>0.29939824405642695</v>
      </c>
      <c r="CB12" s="207">
        <f t="shared" si="28"/>
        <v>0.29585226723387797</v>
      </c>
      <c r="CC12" s="207"/>
      <c r="CD12" s="33">
        <f t="shared" si="29"/>
        <v>0.30176580842458323</v>
      </c>
      <c r="CE12" s="33">
        <f t="shared" si="30"/>
        <v>0.29575558348641595</v>
      </c>
      <c r="CF12" s="48">
        <v>3400</v>
      </c>
      <c r="CG12" s="73">
        <v>154</v>
      </c>
      <c r="CH12" s="56">
        <f>AV12/(CG12/100)</f>
        <v>98.701298701298697</v>
      </c>
      <c r="CI12" s="50">
        <f>CG12/(AF12/100)</f>
        <v>1.5191871362335996</v>
      </c>
      <c r="CJ12" s="51">
        <f>AV12/(AF12/100)</f>
        <v>1.4994574331656307</v>
      </c>
      <c r="CK12" s="52">
        <f>CF12*CG12</f>
        <v>523600</v>
      </c>
      <c r="CL12" s="52">
        <f>CF12*AV12</f>
        <v>516800</v>
      </c>
      <c r="CM12" s="53">
        <v>503424</v>
      </c>
      <c r="CN12" s="53">
        <v>510048</v>
      </c>
      <c r="CO12" s="53">
        <f>CL12-CM12</f>
        <v>13376</v>
      </c>
      <c r="CP12" s="52">
        <v>13552</v>
      </c>
      <c r="CQ12" s="53">
        <f>CK12-CM12</f>
        <v>20176</v>
      </c>
      <c r="CR12" s="53">
        <v>154</v>
      </c>
      <c r="CS12" s="53">
        <v>152</v>
      </c>
      <c r="CT12" s="54">
        <f t="shared" si="18"/>
        <v>50.594384095101454</v>
      </c>
      <c r="CU12" s="54">
        <f t="shared" si="19"/>
        <v>48.717189658575094</v>
      </c>
      <c r="CV12" s="48">
        <f t="shared" si="20"/>
        <v>0.63135049817500244</v>
      </c>
    </row>
    <row r="13" spans="1:101" x14ac:dyDescent="0.25">
      <c r="A13" s="23" t="s">
        <v>225</v>
      </c>
      <c r="B13" s="24" t="s">
        <v>226</v>
      </c>
      <c r="C13" s="24">
        <v>9</v>
      </c>
      <c r="D13" s="24">
        <f t="shared" si="0"/>
        <v>3709</v>
      </c>
      <c r="E13" s="24">
        <v>100</v>
      </c>
      <c r="F13" s="24">
        <v>210</v>
      </c>
      <c r="G13" s="24">
        <v>73</v>
      </c>
      <c r="H13" s="24">
        <v>286</v>
      </c>
      <c r="I13" s="24">
        <v>1178</v>
      </c>
      <c r="J13" s="24">
        <v>484</v>
      </c>
      <c r="K13" s="24">
        <v>0</v>
      </c>
      <c r="L13" s="24">
        <v>200</v>
      </c>
      <c r="M13" s="24">
        <v>1178</v>
      </c>
      <c r="N13" s="24">
        <v>27</v>
      </c>
      <c r="O13" s="24">
        <v>41</v>
      </c>
      <c r="P13" s="24">
        <v>44</v>
      </c>
      <c r="Q13" s="24">
        <v>44</v>
      </c>
      <c r="R13" s="24">
        <f t="shared" si="1"/>
        <v>0</v>
      </c>
      <c r="S13" s="25">
        <v>8067</v>
      </c>
      <c r="T13" s="26">
        <v>1935</v>
      </c>
      <c r="U13" s="26">
        <v>1989</v>
      </c>
      <c r="V13" s="26">
        <v>1846</v>
      </c>
      <c r="W13" s="26">
        <f t="shared" si="2"/>
        <v>54</v>
      </c>
      <c r="X13" s="26">
        <v>1822</v>
      </c>
      <c r="Y13" s="25">
        <v>8187</v>
      </c>
      <c r="Z13" s="26">
        <v>3584</v>
      </c>
      <c r="AA13" s="26">
        <v>5912</v>
      </c>
      <c r="AB13" s="26">
        <v>6013</v>
      </c>
      <c r="AC13" s="26">
        <f t="shared" si="3"/>
        <v>101</v>
      </c>
      <c r="AD13" s="27">
        <f t="shared" si="4"/>
        <v>1.7083897158322057</v>
      </c>
      <c r="AE13" s="28">
        <v>2661</v>
      </c>
      <c r="AF13" s="29">
        <f>[1]Лист1!B14</f>
        <v>8187</v>
      </c>
      <c r="AG13" s="29">
        <v>5856</v>
      </c>
      <c r="AH13" s="29">
        <v>8342</v>
      </c>
      <c r="AI13" s="30">
        <v>5531</v>
      </c>
      <c r="AJ13" s="30">
        <v>5557</v>
      </c>
      <c r="AK13" s="31">
        <f t="shared" si="5"/>
        <v>68.885583240361967</v>
      </c>
      <c r="AL13" s="31">
        <f t="shared" si="6"/>
        <v>67.875900818370582</v>
      </c>
      <c r="AM13" s="32">
        <v>5562</v>
      </c>
      <c r="AN13" s="32">
        <v>5561</v>
      </c>
      <c r="AO13" s="32">
        <v>5589</v>
      </c>
      <c r="AP13" s="32">
        <v>5612</v>
      </c>
      <c r="AQ13" s="32">
        <v>5614</v>
      </c>
      <c r="AR13" s="32">
        <v>5626</v>
      </c>
      <c r="AS13" s="32">
        <v>5704</v>
      </c>
      <c r="AT13" s="188"/>
      <c r="AU13" s="188"/>
      <c r="AV13" s="188"/>
      <c r="AW13" s="48">
        <v>2182</v>
      </c>
      <c r="AX13" s="48">
        <v>2233</v>
      </c>
      <c r="AY13" s="48">
        <v>2432</v>
      </c>
      <c r="AZ13" s="48">
        <v>2490</v>
      </c>
      <c r="BA13" s="48">
        <v>2523</v>
      </c>
      <c r="BB13" s="48">
        <v>2570</v>
      </c>
      <c r="BC13" s="48">
        <v>2635</v>
      </c>
      <c r="BD13" s="48">
        <v>2640</v>
      </c>
      <c r="BE13" s="48">
        <v>2617</v>
      </c>
      <c r="BF13" s="48">
        <v>2629</v>
      </c>
      <c r="BG13" s="44">
        <v>2722</v>
      </c>
      <c r="BH13" s="207">
        <f t="shared" si="7"/>
        <v>0.67558324172468542</v>
      </c>
      <c r="BI13" s="207">
        <f t="shared" si="8"/>
        <v>0.67875900818370583</v>
      </c>
      <c r="BJ13" s="207">
        <f t="shared" si="9"/>
        <v>0.67936973250274824</v>
      </c>
      <c r="BK13" s="207">
        <f t="shared" si="10"/>
        <v>0.67924758763893978</v>
      </c>
      <c r="BL13" s="207">
        <f t="shared" si="11"/>
        <v>0.6826676438255771</v>
      </c>
      <c r="BM13" s="207">
        <f t="shared" si="21"/>
        <v>0.68547697569317212</v>
      </c>
      <c r="BN13" s="207">
        <f t="shared" si="22"/>
        <v>0.68572126542078904</v>
      </c>
      <c r="BO13" s="207">
        <f t="shared" si="23"/>
        <v>0.67441860465116277</v>
      </c>
      <c r="BP13" s="33">
        <f t="shared" si="24"/>
        <v>0.69671430316355198</v>
      </c>
      <c r="BQ13" s="33">
        <f t="shared" si="25"/>
        <v>0.68376888036442096</v>
      </c>
      <c r="BR13" s="207">
        <f t="shared" si="12"/>
        <v>0.26652009283009648</v>
      </c>
      <c r="BS13" s="207">
        <f t="shared" si="13"/>
        <v>0.27274948088432882</v>
      </c>
      <c r="BT13" s="208"/>
      <c r="BU13" s="208"/>
      <c r="BV13" s="209"/>
      <c r="BW13" s="207">
        <f t="shared" si="14"/>
        <v>0.30414071088310735</v>
      </c>
      <c r="BX13" s="207">
        <f t="shared" si="15"/>
        <v>0.30817149138878708</v>
      </c>
      <c r="BY13" s="207">
        <f t="shared" si="16"/>
        <v>0.31391229998778553</v>
      </c>
      <c r="BZ13" s="207">
        <f t="shared" si="26"/>
        <v>0.32185171613533653</v>
      </c>
      <c r="CA13" s="207">
        <f t="shared" si="27"/>
        <v>0.32246244045437888</v>
      </c>
      <c r="CB13" s="207">
        <f t="shared" si="28"/>
        <v>0.31371373771277872</v>
      </c>
      <c r="CC13" s="207"/>
      <c r="CD13" s="33">
        <f t="shared" si="29"/>
        <v>0.33247831928667398</v>
      </c>
      <c r="CE13" s="33">
        <f t="shared" si="30"/>
        <v>0.32630064732678016</v>
      </c>
      <c r="CF13" s="48"/>
      <c r="CG13" s="48"/>
      <c r="CH13" s="56"/>
      <c r="CI13" s="50"/>
      <c r="CJ13" s="51"/>
      <c r="CK13" s="52"/>
      <c r="CL13" s="52"/>
      <c r="CM13" s="53"/>
      <c r="CN13" s="53"/>
      <c r="CO13" s="53"/>
      <c r="CP13" s="52"/>
      <c r="CQ13" s="53"/>
      <c r="CR13" s="53"/>
      <c r="CS13" s="53"/>
      <c r="CT13" s="54">
        <f t="shared" si="18"/>
        <v>74.538242221395805</v>
      </c>
      <c r="CU13" s="54">
        <f t="shared" si="19"/>
        <v>73.445706608037128</v>
      </c>
      <c r="CV13" s="48">
        <f t="shared" si="20"/>
        <v>0</v>
      </c>
    </row>
    <row r="14" spans="1:101" x14ac:dyDescent="0.25">
      <c r="A14" s="23" t="s">
        <v>227</v>
      </c>
      <c r="B14" s="24">
        <v>2</v>
      </c>
      <c r="C14" s="24">
        <v>2</v>
      </c>
      <c r="D14" s="24">
        <f t="shared" si="0"/>
        <v>1840</v>
      </c>
      <c r="E14" s="24">
        <v>117</v>
      </c>
      <c r="F14" s="24">
        <v>0</v>
      </c>
      <c r="G14" s="24">
        <v>183</v>
      </c>
      <c r="H14" s="24">
        <v>73</v>
      </c>
      <c r="I14" s="24">
        <v>913</v>
      </c>
      <c r="J14" s="24">
        <v>350</v>
      </c>
      <c r="K14" s="24">
        <v>0</v>
      </c>
      <c r="L14" s="24">
        <v>204</v>
      </c>
      <c r="M14" s="24">
        <v>0</v>
      </c>
      <c r="N14" s="24">
        <v>2</v>
      </c>
      <c r="O14" s="24">
        <v>2</v>
      </c>
      <c r="P14" s="24">
        <v>4</v>
      </c>
      <c r="Q14" s="24">
        <v>4</v>
      </c>
      <c r="R14" s="24">
        <f t="shared" si="1"/>
        <v>0</v>
      </c>
      <c r="S14" s="25">
        <v>2718</v>
      </c>
      <c r="T14" s="26">
        <v>1369</v>
      </c>
      <c r="U14" s="26">
        <v>1377</v>
      </c>
      <c r="V14" s="26">
        <v>1378</v>
      </c>
      <c r="W14" s="26">
        <f t="shared" si="2"/>
        <v>8</v>
      </c>
      <c r="X14" s="26">
        <v>1378</v>
      </c>
      <c r="Y14" s="25">
        <v>2793</v>
      </c>
      <c r="Z14" s="26">
        <v>1388</v>
      </c>
      <c r="AA14" s="26">
        <v>1725</v>
      </c>
      <c r="AB14" s="26">
        <v>1772</v>
      </c>
      <c r="AC14" s="26">
        <f t="shared" si="3"/>
        <v>47</v>
      </c>
      <c r="AD14" s="27">
        <f t="shared" si="4"/>
        <v>2.7246376811594204</v>
      </c>
      <c r="AE14" s="28">
        <v>541</v>
      </c>
      <c r="AF14" s="29">
        <f>[1]Лист1!B15</f>
        <v>2793</v>
      </c>
      <c r="AG14" s="29">
        <v>2133</v>
      </c>
      <c r="AH14" s="29">
        <v>2817</v>
      </c>
      <c r="AI14" s="30">
        <v>2109</v>
      </c>
      <c r="AJ14" s="30">
        <v>2127</v>
      </c>
      <c r="AK14" s="31">
        <f t="shared" si="5"/>
        <v>78.256070640176603</v>
      </c>
      <c r="AL14" s="31">
        <f t="shared" si="6"/>
        <v>76.154672395273906</v>
      </c>
      <c r="AM14" s="32">
        <v>2163</v>
      </c>
      <c r="AN14" s="32">
        <v>2173</v>
      </c>
      <c r="AO14" s="32">
        <v>2183</v>
      </c>
      <c r="AP14" s="32">
        <v>2185</v>
      </c>
      <c r="AQ14" s="32">
        <v>2185</v>
      </c>
      <c r="AR14" s="32">
        <v>2226</v>
      </c>
      <c r="AS14" s="32">
        <v>2243</v>
      </c>
      <c r="AT14" s="188"/>
      <c r="AU14" s="188"/>
      <c r="AV14" s="188"/>
      <c r="AW14" s="48">
        <v>684</v>
      </c>
      <c r="AX14" s="48">
        <v>808</v>
      </c>
      <c r="AY14" s="48">
        <v>731</v>
      </c>
      <c r="AZ14" s="48">
        <v>1109</v>
      </c>
      <c r="BA14" s="48">
        <v>1253</v>
      </c>
      <c r="BB14" s="48">
        <v>1344</v>
      </c>
      <c r="BC14" s="48">
        <v>1384</v>
      </c>
      <c r="BD14" s="48">
        <v>1403</v>
      </c>
      <c r="BE14" s="48">
        <v>1490</v>
      </c>
      <c r="BF14" s="48">
        <v>1536</v>
      </c>
      <c r="BG14" s="44">
        <v>1536</v>
      </c>
      <c r="BH14" s="207">
        <f t="shared" si="7"/>
        <v>0.75510204081632648</v>
      </c>
      <c r="BI14" s="207">
        <f t="shared" si="8"/>
        <v>0.76154672395273904</v>
      </c>
      <c r="BJ14" s="207">
        <f t="shared" si="9"/>
        <v>0.77443609022556392</v>
      </c>
      <c r="BK14" s="207">
        <f t="shared" si="10"/>
        <v>0.77801646974579308</v>
      </c>
      <c r="BL14" s="207">
        <f t="shared" si="11"/>
        <v>0.78159684926602224</v>
      </c>
      <c r="BM14" s="207">
        <f t="shared" si="21"/>
        <v>0.78231292517006801</v>
      </c>
      <c r="BN14" s="207">
        <f t="shared" si="22"/>
        <v>0.78231292517006801</v>
      </c>
      <c r="BO14" s="207">
        <f t="shared" si="23"/>
        <v>0.79020234291799785</v>
      </c>
      <c r="BP14" s="33">
        <f t="shared" si="24"/>
        <v>0.80307912638739709</v>
      </c>
      <c r="BQ14" s="33">
        <f t="shared" si="25"/>
        <v>0.79623713170039045</v>
      </c>
      <c r="BR14" s="207">
        <f t="shared" si="12"/>
        <v>0.24489795918367346</v>
      </c>
      <c r="BS14" s="207">
        <f t="shared" si="13"/>
        <v>0.28929466523451486</v>
      </c>
      <c r="BT14" s="208"/>
      <c r="BU14" s="208"/>
      <c r="BV14" s="209"/>
      <c r="BW14" s="207">
        <f t="shared" si="14"/>
        <v>0.3970640887934121</v>
      </c>
      <c r="BX14" s="207">
        <f t="shared" si="15"/>
        <v>0.44862155388471175</v>
      </c>
      <c r="BY14" s="207">
        <f t="shared" si="16"/>
        <v>0.48120300751879697</v>
      </c>
      <c r="BZ14" s="207">
        <f t="shared" si="26"/>
        <v>0.49552452559971355</v>
      </c>
      <c r="CA14" s="207">
        <f t="shared" si="27"/>
        <v>0.50232724668814899</v>
      </c>
      <c r="CB14" s="207">
        <f t="shared" si="28"/>
        <v>0.52893148739794105</v>
      </c>
      <c r="CC14" s="207"/>
      <c r="CD14" s="33">
        <f t="shared" si="29"/>
        <v>0.54994629430719655</v>
      </c>
      <c r="CE14" s="33">
        <f t="shared" si="30"/>
        <v>0.54526091586794467</v>
      </c>
      <c r="CF14" s="48"/>
      <c r="CG14" s="48"/>
      <c r="CH14" s="56"/>
      <c r="CI14" s="50"/>
      <c r="CJ14" s="51"/>
      <c r="CK14" s="52"/>
      <c r="CL14" s="52"/>
      <c r="CM14" s="53"/>
      <c r="CN14" s="53"/>
      <c r="CO14" s="53"/>
      <c r="CP14" s="52"/>
      <c r="CQ14" s="53"/>
      <c r="CR14" s="53"/>
      <c r="CS14" s="53"/>
      <c r="CT14" s="54">
        <f t="shared" si="18"/>
        <v>65.194996320824131</v>
      </c>
      <c r="CU14" s="54">
        <f t="shared" si="19"/>
        <v>63.444325098460439</v>
      </c>
      <c r="CV14" s="48">
        <f t="shared" si="20"/>
        <v>0</v>
      </c>
    </row>
    <row r="15" spans="1:101" x14ac:dyDescent="0.25">
      <c r="A15" s="23" t="s">
        <v>228</v>
      </c>
      <c r="B15" s="24">
        <v>2</v>
      </c>
      <c r="C15" s="24">
        <v>3</v>
      </c>
      <c r="D15" s="24">
        <f t="shared" si="0"/>
        <v>1710</v>
      </c>
      <c r="E15" s="24">
        <v>0</v>
      </c>
      <c r="F15" s="24">
        <v>46</v>
      </c>
      <c r="G15" s="24">
        <v>44</v>
      </c>
      <c r="H15" s="24">
        <v>59</v>
      </c>
      <c r="I15" s="24">
        <v>777</v>
      </c>
      <c r="J15" s="24">
        <v>562</v>
      </c>
      <c r="K15" s="24">
        <v>0</v>
      </c>
      <c r="L15" s="24">
        <v>222</v>
      </c>
      <c r="M15" s="24">
        <v>0</v>
      </c>
      <c r="N15" s="24">
        <v>3</v>
      </c>
      <c r="O15" s="24">
        <v>3</v>
      </c>
      <c r="P15" s="24">
        <v>3</v>
      </c>
      <c r="Q15" s="24">
        <v>3</v>
      </c>
      <c r="R15" s="24">
        <f t="shared" si="1"/>
        <v>0</v>
      </c>
      <c r="S15" s="25">
        <v>3975</v>
      </c>
      <c r="T15" s="26">
        <v>870</v>
      </c>
      <c r="U15" s="26">
        <v>903</v>
      </c>
      <c r="V15" s="26">
        <v>919</v>
      </c>
      <c r="W15" s="26">
        <f t="shared" si="2"/>
        <v>33</v>
      </c>
      <c r="X15" s="26">
        <v>920</v>
      </c>
      <c r="Y15" s="25">
        <v>4080</v>
      </c>
      <c r="Z15" s="26">
        <v>993</v>
      </c>
      <c r="AA15" s="26">
        <v>1115</v>
      </c>
      <c r="AB15" s="26">
        <v>1133</v>
      </c>
      <c r="AC15" s="26">
        <f t="shared" si="3"/>
        <v>18</v>
      </c>
      <c r="AD15" s="27">
        <f t="shared" si="4"/>
        <v>1.6143497757847534</v>
      </c>
      <c r="AE15" s="28">
        <v>4</v>
      </c>
      <c r="AF15" s="29">
        <f>[1]Лист1!B16</f>
        <v>3975</v>
      </c>
      <c r="AG15" s="29"/>
      <c r="AH15" s="29">
        <v>4190</v>
      </c>
      <c r="AI15" s="30">
        <v>1486</v>
      </c>
      <c r="AJ15" s="30">
        <v>1481</v>
      </c>
      <c r="AK15" s="31">
        <f t="shared" si="5"/>
        <v>37.257861635220124</v>
      </c>
      <c r="AL15" s="31">
        <f t="shared" si="6"/>
        <v>36.299019607843142</v>
      </c>
      <c r="AM15" s="32">
        <v>1480</v>
      </c>
      <c r="AN15" s="32">
        <v>1510</v>
      </c>
      <c r="AO15" s="32">
        <v>1608</v>
      </c>
      <c r="AP15" s="32">
        <v>1894</v>
      </c>
      <c r="AQ15" s="32">
        <v>2938</v>
      </c>
      <c r="AR15" s="32">
        <v>3009</v>
      </c>
      <c r="AS15" s="32">
        <v>3058</v>
      </c>
      <c r="AT15" s="188">
        <v>2</v>
      </c>
      <c r="AU15" s="188">
        <v>156</v>
      </c>
      <c r="AV15" s="188">
        <v>501</v>
      </c>
      <c r="AW15" s="48">
        <v>1290</v>
      </c>
      <c r="AX15" s="48">
        <v>1383</v>
      </c>
      <c r="AY15" s="48">
        <v>1362</v>
      </c>
      <c r="AZ15" s="48">
        <v>1657</v>
      </c>
      <c r="BA15" s="48">
        <v>1649</v>
      </c>
      <c r="BB15" s="48">
        <v>1665</v>
      </c>
      <c r="BC15" s="48">
        <v>1699</v>
      </c>
      <c r="BD15" s="48">
        <v>1723</v>
      </c>
      <c r="BE15" s="48">
        <v>1683</v>
      </c>
      <c r="BF15" s="48">
        <v>1688</v>
      </c>
      <c r="BG15" s="44">
        <v>1688</v>
      </c>
      <c r="BH15" s="207">
        <f t="shared" si="7"/>
        <v>0.37433962264150944</v>
      </c>
      <c r="BI15" s="207">
        <f t="shared" si="8"/>
        <v>0.41182389937106917</v>
      </c>
      <c r="BJ15" s="207">
        <f t="shared" si="9"/>
        <v>0.49836477987421385</v>
      </c>
      <c r="BK15" s="207">
        <f t="shared" si="10"/>
        <v>0.50591194968553455</v>
      </c>
      <c r="BL15" s="207">
        <f t="shared" si="11"/>
        <v>0.53056603773584909</v>
      </c>
      <c r="BM15" s="207">
        <f t="shared" si="21"/>
        <v>0.60251572327044023</v>
      </c>
      <c r="BN15" s="207">
        <f t="shared" si="22"/>
        <v>0.73911949685534595</v>
      </c>
      <c r="BO15" s="207">
        <f t="shared" si="23"/>
        <v>0.71813842482100243</v>
      </c>
      <c r="BP15" s="33">
        <f t="shared" si="24"/>
        <v>0.76930817610062896</v>
      </c>
      <c r="BQ15" s="33">
        <f t="shared" si="25"/>
        <v>0.72983293556085915</v>
      </c>
      <c r="BR15" s="207">
        <f t="shared" si="12"/>
        <v>0.32452830188679244</v>
      </c>
      <c r="BS15" s="207">
        <f t="shared" si="13"/>
        <v>0.3479245283018868</v>
      </c>
      <c r="BT15" s="210">
        <v>16</v>
      </c>
      <c r="BU15" s="210">
        <v>15</v>
      </c>
      <c r="BV15" s="211">
        <v>100</v>
      </c>
      <c r="BW15" s="207">
        <f t="shared" si="14"/>
        <v>0.41685534591194967</v>
      </c>
      <c r="BX15" s="207">
        <f t="shared" si="15"/>
        <v>0.41484276729559749</v>
      </c>
      <c r="BY15" s="207">
        <f t="shared" si="16"/>
        <v>0.4188679245283019</v>
      </c>
      <c r="BZ15" s="207">
        <f t="shared" si="26"/>
        <v>0.42742138364779875</v>
      </c>
      <c r="CA15" s="207">
        <f t="shared" si="27"/>
        <v>0.43345911949685534</v>
      </c>
      <c r="CB15" s="207">
        <f t="shared" si="28"/>
        <v>0.40167064439140809</v>
      </c>
      <c r="CC15" s="207"/>
      <c r="CD15" s="33">
        <f t="shared" si="29"/>
        <v>0.42465408805031446</v>
      </c>
      <c r="CE15" s="33">
        <f t="shared" si="30"/>
        <v>0.40286396181384249</v>
      </c>
      <c r="CF15" s="48">
        <v>2000</v>
      </c>
      <c r="CG15" s="56">
        <v>501</v>
      </c>
      <c r="CH15" s="56">
        <f>AV15/(CG15/100)</f>
        <v>100</v>
      </c>
      <c r="CI15" s="50">
        <f>CG15/(AF15/100)</f>
        <v>12.60377358490566</v>
      </c>
      <c r="CJ15" s="51">
        <f>AV15/(AF15/100)</f>
        <v>12.60377358490566</v>
      </c>
      <c r="CK15" s="52">
        <f>CF15*CG15</f>
        <v>1002000</v>
      </c>
      <c r="CL15" s="52">
        <f>CF15*AV15</f>
        <v>1002000</v>
      </c>
      <c r="CM15" s="53">
        <v>955432</v>
      </c>
      <c r="CN15" s="53">
        <v>955432</v>
      </c>
      <c r="CO15" s="53">
        <f>CL15-CM15</f>
        <v>46568</v>
      </c>
      <c r="CP15" s="52">
        <v>46568</v>
      </c>
      <c r="CQ15" s="53">
        <f>CK15-CM15</f>
        <v>46568</v>
      </c>
      <c r="CR15" s="53">
        <v>501</v>
      </c>
      <c r="CS15" s="53">
        <v>501</v>
      </c>
      <c r="CT15" s="54">
        <f t="shared" si="18"/>
        <v>28.50314465408805</v>
      </c>
      <c r="CU15" s="54">
        <f t="shared" si="19"/>
        <v>27.769607843137258</v>
      </c>
      <c r="CV15" s="48">
        <f t="shared" si="20"/>
        <v>3.9245283018867925</v>
      </c>
    </row>
    <row r="16" spans="1:101" x14ac:dyDescent="0.25">
      <c r="A16" s="23" t="s">
        <v>229</v>
      </c>
      <c r="B16" s="24">
        <v>1</v>
      </c>
      <c r="C16" s="24">
        <v>7</v>
      </c>
      <c r="D16" s="24">
        <f t="shared" si="0"/>
        <v>620</v>
      </c>
      <c r="E16" s="24">
        <v>30</v>
      </c>
      <c r="F16" s="24">
        <v>0</v>
      </c>
      <c r="G16" s="24">
        <v>34</v>
      </c>
      <c r="H16" s="24">
        <v>27</v>
      </c>
      <c r="I16" s="24">
        <v>52</v>
      </c>
      <c r="J16" s="24">
        <v>373</v>
      </c>
      <c r="K16" s="24">
        <v>0</v>
      </c>
      <c r="L16" s="24">
        <v>104</v>
      </c>
      <c r="M16" s="24">
        <v>0</v>
      </c>
      <c r="N16" s="24">
        <v>7</v>
      </c>
      <c r="O16" s="24">
        <v>7</v>
      </c>
      <c r="P16" s="24">
        <v>7</v>
      </c>
      <c r="Q16" s="24">
        <v>7</v>
      </c>
      <c r="R16" s="24">
        <f t="shared" si="1"/>
        <v>0</v>
      </c>
      <c r="S16" s="25">
        <v>7744</v>
      </c>
      <c r="T16" s="26">
        <v>990</v>
      </c>
      <c r="U16" s="26">
        <v>1212</v>
      </c>
      <c r="V16" s="26">
        <v>1740</v>
      </c>
      <c r="W16" s="26">
        <f t="shared" si="2"/>
        <v>222</v>
      </c>
      <c r="X16" s="26">
        <v>2286</v>
      </c>
      <c r="Y16" s="25">
        <v>7995</v>
      </c>
      <c r="Z16" s="26">
        <v>2899</v>
      </c>
      <c r="AA16" s="26">
        <v>3766</v>
      </c>
      <c r="AB16" s="26">
        <v>3871</v>
      </c>
      <c r="AC16" s="26">
        <f t="shared" si="3"/>
        <v>105</v>
      </c>
      <c r="AD16" s="27">
        <f t="shared" si="4"/>
        <v>2.7881040892193312</v>
      </c>
      <c r="AE16" s="28">
        <v>225</v>
      </c>
      <c r="AF16" s="29">
        <f>[1]Лист1!B17</f>
        <v>7995</v>
      </c>
      <c r="AG16" s="76">
        <v>5997</v>
      </c>
      <c r="AH16" s="29">
        <v>8210</v>
      </c>
      <c r="AI16" s="30">
        <v>3272</v>
      </c>
      <c r="AJ16" s="30">
        <v>3758</v>
      </c>
      <c r="AK16" s="31">
        <f t="shared" si="5"/>
        <v>48.527892561983471</v>
      </c>
      <c r="AL16" s="31">
        <f t="shared" si="6"/>
        <v>47.004377736085054</v>
      </c>
      <c r="AM16" s="32">
        <v>4072</v>
      </c>
      <c r="AN16" s="32">
        <v>4704</v>
      </c>
      <c r="AO16" s="32">
        <v>4910</v>
      </c>
      <c r="AP16" s="32">
        <v>5004</v>
      </c>
      <c r="AQ16" s="32">
        <v>5545</v>
      </c>
      <c r="AR16" s="32">
        <v>5839</v>
      </c>
      <c r="AS16" s="32">
        <v>6003</v>
      </c>
      <c r="AT16" s="188">
        <v>203</v>
      </c>
      <c r="AU16" s="188">
        <v>349</v>
      </c>
      <c r="AV16" s="188">
        <v>500</v>
      </c>
      <c r="AW16" s="48">
        <v>715</v>
      </c>
      <c r="AX16" s="48">
        <v>1581</v>
      </c>
      <c r="AY16" s="48">
        <v>894</v>
      </c>
      <c r="AZ16" s="48">
        <v>2366</v>
      </c>
      <c r="BA16" s="48">
        <v>2579</v>
      </c>
      <c r="BB16" s="48">
        <v>2487</v>
      </c>
      <c r="BC16" s="48">
        <v>2537</v>
      </c>
      <c r="BD16" s="48">
        <v>2540</v>
      </c>
      <c r="BE16" s="48">
        <v>2712</v>
      </c>
      <c r="BF16" s="48">
        <v>2777</v>
      </c>
      <c r="BG16" s="44">
        <v>2785</v>
      </c>
      <c r="BH16" s="207">
        <f t="shared" si="7"/>
        <v>0.43464665415884929</v>
      </c>
      <c r="BI16" s="207">
        <f t="shared" si="8"/>
        <v>0.51369606003752344</v>
      </c>
      <c r="BJ16" s="207">
        <f t="shared" si="9"/>
        <v>0.57185741088180109</v>
      </c>
      <c r="BK16" s="207">
        <f t="shared" si="10"/>
        <v>0.65090681676047535</v>
      </c>
      <c r="BL16" s="207">
        <f t="shared" si="11"/>
        <v>0.67667292057535955</v>
      </c>
      <c r="BM16" s="207">
        <f t="shared" si="21"/>
        <v>0.6884302689180738</v>
      </c>
      <c r="BN16" s="207">
        <f t="shared" si="22"/>
        <v>0.69355847404627891</v>
      </c>
      <c r="BO16" s="207">
        <f t="shared" si="23"/>
        <v>0.71120584652862362</v>
      </c>
      <c r="BP16" s="33">
        <f t="shared" si="24"/>
        <v>0.750844277673546</v>
      </c>
      <c r="BQ16" s="33">
        <f t="shared" si="25"/>
        <v>0.73118148599269184</v>
      </c>
      <c r="BR16" s="207">
        <f t="shared" si="12"/>
        <v>8.943089430894309E-2</v>
      </c>
      <c r="BS16" s="207">
        <f t="shared" si="13"/>
        <v>0.19774859287054408</v>
      </c>
      <c r="BT16" s="210">
        <v>7</v>
      </c>
      <c r="BU16" s="210">
        <v>7</v>
      </c>
      <c r="BV16" s="211">
        <v>86.67</v>
      </c>
      <c r="BW16" s="207">
        <f t="shared" si="14"/>
        <v>0.29593495934959352</v>
      </c>
      <c r="BX16" s="207">
        <f t="shared" si="15"/>
        <v>0.32257661038148844</v>
      </c>
      <c r="BY16" s="207">
        <f t="shared" si="16"/>
        <v>0.31106941838649155</v>
      </c>
      <c r="BZ16" s="207">
        <f t="shared" si="26"/>
        <v>0.31732332707942462</v>
      </c>
      <c r="CA16" s="207">
        <f t="shared" si="27"/>
        <v>0.31769856160100063</v>
      </c>
      <c r="CB16" s="207">
        <f t="shared" si="28"/>
        <v>0.33032886723507915</v>
      </c>
      <c r="CC16" s="207"/>
      <c r="CD16" s="33">
        <f t="shared" si="29"/>
        <v>0.34834271419637275</v>
      </c>
      <c r="CE16" s="33">
        <f t="shared" si="30"/>
        <v>0.3392204628501827</v>
      </c>
      <c r="CF16" s="48">
        <v>5800</v>
      </c>
      <c r="CG16" s="56">
        <v>500</v>
      </c>
      <c r="CH16" s="56">
        <f>AV16/(CG16/100)</f>
        <v>100</v>
      </c>
      <c r="CI16" s="50">
        <f>CG16/(AF16/100)</f>
        <v>6.2539086929330834</v>
      </c>
      <c r="CJ16" s="51">
        <f>AV16/(AF16/100)</f>
        <v>6.2539086929330834</v>
      </c>
      <c r="CK16" s="52">
        <f>CF16*CG16</f>
        <v>2900000</v>
      </c>
      <c r="CL16" s="52">
        <f>CF16*AV16</f>
        <v>2900000</v>
      </c>
      <c r="CM16" s="53">
        <v>1510034.56</v>
      </c>
      <c r="CN16" s="53">
        <v>2856799.42</v>
      </c>
      <c r="CO16" s="53">
        <f>CL16-CM16</f>
        <v>1389965.44</v>
      </c>
      <c r="CP16" s="52">
        <v>43200.58</v>
      </c>
      <c r="CQ16" s="53">
        <f>CK16-CM16</f>
        <v>1389965.44</v>
      </c>
      <c r="CR16" s="53">
        <v>540</v>
      </c>
      <c r="CS16" s="53">
        <v>288</v>
      </c>
      <c r="CT16" s="54">
        <f t="shared" si="18"/>
        <v>49.987086776859506</v>
      </c>
      <c r="CU16" s="54">
        <f t="shared" si="19"/>
        <v>48.417761100687926</v>
      </c>
      <c r="CV16" s="48">
        <f t="shared" si="20"/>
        <v>4.365228267667292</v>
      </c>
    </row>
    <row r="17" spans="1:100" x14ac:dyDescent="0.25">
      <c r="A17" s="23" t="s">
        <v>230</v>
      </c>
      <c r="B17" s="24">
        <v>2</v>
      </c>
      <c r="C17" s="24">
        <v>3</v>
      </c>
      <c r="D17" s="24">
        <f t="shared" si="0"/>
        <v>1855</v>
      </c>
      <c r="E17" s="24">
        <v>342</v>
      </c>
      <c r="F17" s="24">
        <v>0</v>
      </c>
      <c r="G17" s="24">
        <v>347</v>
      </c>
      <c r="H17" s="24">
        <v>63</v>
      </c>
      <c r="I17" s="24">
        <v>626</v>
      </c>
      <c r="J17" s="24">
        <v>318</v>
      </c>
      <c r="K17" s="24">
        <v>0</v>
      </c>
      <c r="L17" s="24">
        <v>159</v>
      </c>
      <c r="M17" s="24">
        <v>0</v>
      </c>
      <c r="N17" s="24">
        <v>3</v>
      </c>
      <c r="O17" s="24">
        <v>4</v>
      </c>
      <c r="P17" s="24">
        <v>4</v>
      </c>
      <c r="Q17" s="24">
        <v>4</v>
      </c>
      <c r="R17" s="24">
        <f t="shared" si="1"/>
        <v>0</v>
      </c>
      <c r="S17" s="25">
        <v>2218</v>
      </c>
      <c r="T17" s="26">
        <v>352</v>
      </c>
      <c r="U17" s="26">
        <v>361</v>
      </c>
      <c r="V17" s="26">
        <v>371</v>
      </c>
      <c r="W17" s="26">
        <f t="shared" si="2"/>
        <v>9</v>
      </c>
      <c r="X17" s="26">
        <v>376</v>
      </c>
      <c r="Y17" s="25">
        <v>2289</v>
      </c>
      <c r="Z17" s="26">
        <v>455</v>
      </c>
      <c r="AA17" s="26">
        <v>591</v>
      </c>
      <c r="AB17" s="26">
        <v>619</v>
      </c>
      <c r="AC17" s="26">
        <f t="shared" si="3"/>
        <v>28</v>
      </c>
      <c r="AD17" s="27">
        <f t="shared" si="4"/>
        <v>4.7377326565143827</v>
      </c>
      <c r="AE17" s="28">
        <v>371</v>
      </c>
      <c r="AF17" s="29">
        <f>[1]Лист1!B18</f>
        <v>2289</v>
      </c>
      <c r="AG17" s="29"/>
      <c r="AH17" s="29">
        <v>2276</v>
      </c>
      <c r="AI17" s="30">
        <v>1234</v>
      </c>
      <c r="AJ17" s="30">
        <v>1296</v>
      </c>
      <c r="AK17" s="31">
        <f t="shared" si="5"/>
        <v>58.431018935978358</v>
      </c>
      <c r="AL17" s="31">
        <f t="shared" si="6"/>
        <v>56.618610747051115</v>
      </c>
      <c r="AM17" s="32">
        <v>1326</v>
      </c>
      <c r="AN17" s="32">
        <v>1328</v>
      </c>
      <c r="AO17" s="32">
        <v>1328</v>
      </c>
      <c r="AP17" s="32">
        <v>1352</v>
      </c>
      <c r="AQ17" s="32">
        <v>1353</v>
      </c>
      <c r="AR17" s="32">
        <v>1355</v>
      </c>
      <c r="AS17" s="32">
        <v>1359</v>
      </c>
      <c r="AT17" s="188"/>
      <c r="AU17" s="188"/>
      <c r="AV17" s="188"/>
      <c r="AW17" s="48">
        <v>807</v>
      </c>
      <c r="AX17" s="48">
        <v>811</v>
      </c>
      <c r="AY17" s="48">
        <v>898</v>
      </c>
      <c r="AZ17" s="48">
        <v>899</v>
      </c>
      <c r="BA17" s="48">
        <v>902</v>
      </c>
      <c r="BB17" s="48">
        <v>902</v>
      </c>
      <c r="BC17" s="48">
        <v>923</v>
      </c>
      <c r="BD17" s="48">
        <v>923</v>
      </c>
      <c r="BE17" s="48">
        <v>924</v>
      </c>
      <c r="BF17" s="48">
        <v>939</v>
      </c>
      <c r="BG17" s="44">
        <v>939</v>
      </c>
      <c r="BH17" s="207">
        <f t="shared" si="7"/>
        <v>0.53910004368719966</v>
      </c>
      <c r="BI17" s="207">
        <f t="shared" si="8"/>
        <v>0.56618610747051112</v>
      </c>
      <c r="BJ17" s="207">
        <f t="shared" si="9"/>
        <v>0.57929226736566186</v>
      </c>
      <c r="BK17" s="207">
        <f t="shared" si="10"/>
        <v>0.58016601135867196</v>
      </c>
      <c r="BL17" s="207">
        <f t="shared" si="11"/>
        <v>0.58016601135867196</v>
      </c>
      <c r="BM17" s="207">
        <f t="shared" si="21"/>
        <v>0.59065093927479251</v>
      </c>
      <c r="BN17" s="207">
        <f t="shared" si="22"/>
        <v>0.5910878112712975</v>
      </c>
      <c r="BO17" s="207">
        <f t="shared" si="23"/>
        <v>0.59534270650263621</v>
      </c>
      <c r="BP17" s="33">
        <f t="shared" si="24"/>
        <v>0.59370904325032769</v>
      </c>
      <c r="BQ17" s="33">
        <f t="shared" si="25"/>
        <v>0.59710017574692442</v>
      </c>
      <c r="BR17" s="207">
        <f t="shared" si="12"/>
        <v>0.35255570117955437</v>
      </c>
      <c r="BS17" s="207">
        <f t="shared" si="13"/>
        <v>0.35430318916557446</v>
      </c>
      <c r="BT17" s="208"/>
      <c r="BU17" s="208"/>
      <c r="BV17" s="209"/>
      <c r="BW17" s="207">
        <f t="shared" si="14"/>
        <v>0.39274792485801663</v>
      </c>
      <c r="BX17" s="207">
        <f t="shared" si="15"/>
        <v>0.39405854084753167</v>
      </c>
      <c r="BY17" s="207">
        <f t="shared" si="16"/>
        <v>0.39405854084753167</v>
      </c>
      <c r="BZ17" s="207">
        <f t="shared" si="26"/>
        <v>0.40323285277413717</v>
      </c>
      <c r="CA17" s="207">
        <f t="shared" si="27"/>
        <v>0.40323285277413717</v>
      </c>
      <c r="CB17" s="207">
        <f t="shared" si="28"/>
        <v>0.40597539543057998</v>
      </c>
      <c r="CC17" s="207"/>
      <c r="CD17" s="33">
        <f t="shared" si="29"/>
        <v>0.41022280471821754</v>
      </c>
      <c r="CE17" s="33">
        <f t="shared" si="30"/>
        <v>0.4125659050966608</v>
      </c>
      <c r="CF17" s="48"/>
      <c r="CG17" s="48"/>
      <c r="CH17" s="56"/>
      <c r="CI17" s="50"/>
      <c r="CJ17" s="51"/>
      <c r="CK17" s="52"/>
      <c r="CL17" s="52"/>
      <c r="CM17" s="53"/>
      <c r="CN17" s="53"/>
      <c r="CO17" s="53"/>
      <c r="CP17" s="52"/>
      <c r="CQ17" s="53"/>
      <c r="CR17" s="53"/>
      <c r="CS17" s="53"/>
      <c r="CT17" s="54">
        <f t="shared" si="18"/>
        <v>27.908025247971146</v>
      </c>
      <c r="CU17" s="54">
        <f t="shared" si="19"/>
        <v>27.042376583660985</v>
      </c>
      <c r="CV17" s="48">
        <f t="shared" si="20"/>
        <v>0</v>
      </c>
    </row>
    <row r="18" spans="1:100" x14ac:dyDescent="0.25">
      <c r="A18" s="23" t="s">
        <v>231</v>
      </c>
      <c r="B18" s="24">
        <v>2</v>
      </c>
      <c r="C18" s="24">
        <v>4</v>
      </c>
      <c r="D18" s="24">
        <f t="shared" si="0"/>
        <v>2331</v>
      </c>
      <c r="E18" s="24">
        <v>88</v>
      </c>
      <c r="F18" s="24">
        <v>0</v>
      </c>
      <c r="G18" s="24">
        <v>80</v>
      </c>
      <c r="H18" s="24">
        <v>98</v>
      </c>
      <c r="I18" s="24">
        <v>1075</v>
      </c>
      <c r="J18" s="24">
        <v>841</v>
      </c>
      <c r="K18" s="24">
        <v>0</v>
      </c>
      <c r="L18" s="24">
        <v>149</v>
      </c>
      <c r="M18" s="24">
        <v>0</v>
      </c>
      <c r="N18" s="24">
        <v>4</v>
      </c>
      <c r="O18" s="24">
        <v>4</v>
      </c>
      <c r="P18" s="24">
        <v>4</v>
      </c>
      <c r="Q18" s="24">
        <v>5</v>
      </c>
      <c r="R18" s="24">
        <f t="shared" si="1"/>
        <v>1</v>
      </c>
      <c r="S18" s="25">
        <v>5243</v>
      </c>
      <c r="T18" s="26">
        <v>1472</v>
      </c>
      <c r="U18" s="26">
        <v>1577</v>
      </c>
      <c r="V18" s="26">
        <v>1571</v>
      </c>
      <c r="W18" s="26">
        <f t="shared" si="2"/>
        <v>105</v>
      </c>
      <c r="X18" s="26">
        <v>1617</v>
      </c>
      <c r="Y18" s="25">
        <v>5200</v>
      </c>
      <c r="Z18" s="26">
        <v>1666</v>
      </c>
      <c r="AA18" s="26">
        <v>2118</v>
      </c>
      <c r="AB18" s="26">
        <v>2133</v>
      </c>
      <c r="AC18" s="26">
        <f t="shared" si="3"/>
        <v>15</v>
      </c>
      <c r="AD18" s="27">
        <f t="shared" si="4"/>
        <v>0.70821529745042489</v>
      </c>
      <c r="AE18" s="28">
        <v>22</v>
      </c>
      <c r="AF18" s="29">
        <v>4969</v>
      </c>
      <c r="AG18" s="29">
        <v>3460</v>
      </c>
      <c r="AH18" s="29">
        <v>5261</v>
      </c>
      <c r="AI18" s="30">
        <v>3375</v>
      </c>
      <c r="AJ18" s="30">
        <v>3531</v>
      </c>
      <c r="AK18" s="31">
        <f t="shared" si="5"/>
        <v>67.34693877551021</v>
      </c>
      <c r="AL18" s="31">
        <f t="shared" si="6"/>
        <v>67.90384615384616</v>
      </c>
      <c r="AM18" s="32">
        <v>3761</v>
      </c>
      <c r="AN18" s="32">
        <v>3799</v>
      </c>
      <c r="AO18" s="32">
        <v>3819</v>
      </c>
      <c r="AP18" s="32">
        <v>3825</v>
      </c>
      <c r="AQ18" s="32">
        <v>3830</v>
      </c>
      <c r="AR18" s="32">
        <v>3830</v>
      </c>
      <c r="AS18" s="32">
        <v>3844</v>
      </c>
      <c r="AT18" s="188"/>
      <c r="AU18" s="188"/>
      <c r="AV18" s="188"/>
      <c r="AW18" s="48">
        <v>2561</v>
      </c>
      <c r="AX18" s="48">
        <v>2605</v>
      </c>
      <c r="AY18" s="48">
        <v>2715</v>
      </c>
      <c r="AZ18" s="48">
        <v>2752</v>
      </c>
      <c r="BA18" s="48">
        <v>2755</v>
      </c>
      <c r="BB18" s="48">
        <v>2781</v>
      </c>
      <c r="BC18" s="48">
        <v>2838</v>
      </c>
      <c r="BD18" s="48">
        <v>2837</v>
      </c>
      <c r="BE18" s="48">
        <v>2845</v>
      </c>
      <c r="BF18" s="48">
        <v>2844</v>
      </c>
      <c r="BG18" s="44">
        <v>2857</v>
      </c>
      <c r="BH18" s="207">
        <f t="shared" si="7"/>
        <v>0.67921110887502512</v>
      </c>
      <c r="BI18" s="207">
        <f t="shared" si="8"/>
        <v>0.71060575568524853</v>
      </c>
      <c r="BJ18" s="207">
        <f t="shared" si="9"/>
        <v>0.75689273495673171</v>
      </c>
      <c r="BK18" s="207">
        <f t="shared" si="10"/>
        <v>0.76454014892332456</v>
      </c>
      <c r="BL18" s="207">
        <f t="shared" si="11"/>
        <v>0.76856510364258401</v>
      </c>
      <c r="BM18" s="207">
        <f t="shared" si="21"/>
        <v>0.76977259005836185</v>
      </c>
      <c r="BN18" s="207">
        <f t="shared" si="22"/>
        <v>0.77077882873817671</v>
      </c>
      <c r="BO18" s="207">
        <f t="shared" si="23"/>
        <v>0.72799847937654438</v>
      </c>
      <c r="BP18" s="33">
        <f t="shared" si="24"/>
        <v>0.77359629704165833</v>
      </c>
      <c r="BQ18" s="33">
        <f t="shared" si="25"/>
        <v>0.73065957042387375</v>
      </c>
      <c r="BR18" s="207">
        <f t="shared" si="12"/>
        <v>0.51539545180116719</v>
      </c>
      <c r="BS18" s="207">
        <f t="shared" si="13"/>
        <v>0.52425035218353788</v>
      </c>
      <c r="BT18" s="208"/>
      <c r="BU18" s="208"/>
      <c r="BV18" s="209"/>
      <c r="BW18" s="207">
        <f t="shared" si="14"/>
        <v>0.55383376937009454</v>
      </c>
      <c r="BX18" s="207">
        <f t="shared" si="15"/>
        <v>0.55443751257798346</v>
      </c>
      <c r="BY18" s="207">
        <f t="shared" si="16"/>
        <v>0.55966995371302075</v>
      </c>
      <c r="BZ18" s="207">
        <f t="shared" si="26"/>
        <v>0.57114107466291009</v>
      </c>
      <c r="CA18" s="207">
        <f t="shared" si="27"/>
        <v>0.57093982692694711</v>
      </c>
      <c r="CB18" s="207">
        <f t="shared" si="28"/>
        <v>0.54077171640372557</v>
      </c>
      <c r="CC18" s="207"/>
      <c r="CD18" s="33">
        <f t="shared" si="29"/>
        <v>0.57496478164620646</v>
      </c>
      <c r="CE18" s="33">
        <f t="shared" si="30"/>
        <v>0.54305265158715077</v>
      </c>
      <c r="CF18" s="48"/>
      <c r="CG18" s="48"/>
      <c r="CH18" s="56"/>
      <c r="CI18" s="50"/>
      <c r="CJ18" s="51"/>
      <c r="CK18" s="52"/>
      <c r="CL18" s="52"/>
      <c r="CM18" s="53"/>
      <c r="CN18" s="53"/>
      <c r="CO18" s="53"/>
      <c r="CP18" s="52"/>
      <c r="CQ18" s="53"/>
      <c r="CR18" s="53"/>
      <c r="CS18" s="53"/>
      <c r="CT18" s="54">
        <f t="shared" si="18"/>
        <v>40.682815182147628</v>
      </c>
      <c r="CU18" s="54">
        <f t="shared" si="19"/>
        <v>41.019230769230766</v>
      </c>
      <c r="CV18" s="48">
        <f t="shared" si="20"/>
        <v>0</v>
      </c>
    </row>
    <row r="19" spans="1:100" ht="30" x14ac:dyDescent="0.25">
      <c r="A19" s="23" t="s">
        <v>232</v>
      </c>
      <c r="B19" s="24">
        <v>3</v>
      </c>
      <c r="C19" s="24">
        <v>31</v>
      </c>
      <c r="D19" s="24">
        <f t="shared" si="0"/>
        <v>2408</v>
      </c>
      <c r="E19" s="24">
        <v>397</v>
      </c>
      <c r="F19" s="24">
        <v>0</v>
      </c>
      <c r="G19" s="24">
        <v>32</v>
      </c>
      <c r="H19" s="24">
        <v>86</v>
      </c>
      <c r="I19" s="24">
        <v>506</v>
      </c>
      <c r="J19" s="24">
        <v>1034</v>
      </c>
      <c r="K19" s="24">
        <v>0</v>
      </c>
      <c r="L19" s="24">
        <v>353</v>
      </c>
      <c r="M19" s="24">
        <v>0</v>
      </c>
      <c r="N19" s="24">
        <v>33</v>
      </c>
      <c r="O19" s="24">
        <v>33</v>
      </c>
      <c r="P19" s="24">
        <v>32</v>
      </c>
      <c r="Q19" s="24">
        <v>32</v>
      </c>
      <c r="R19" s="24">
        <f t="shared" si="1"/>
        <v>0</v>
      </c>
      <c r="S19" s="25">
        <v>9003</v>
      </c>
      <c r="T19" s="26">
        <v>796</v>
      </c>
      <c r="U19" s="26">
        <v>909</v>
      </c>
      <c r="V19" s="26">
        <v>923</v>
      </c>
      <c r="W19" s="26">
        <f t="shared" si="2"/>
        <v>113</v>
      </c>
      <c r="X19" s="26">
        <v>2997</v>
      </c>
      <c r="Y19" s="25">
        <v>9263</v>
      </c>
      <c r="Z19" s="26">
        <v>4052</v>
      </c>
      <c r="AA19" s="26">
        <v>4776</v>
      </c>
      <c r="AB19" s="26">
        <v>4867</v>
      </c>
      <c r="AC19" s="26">
        <f t="shared" si="3"/>
        <v>91</v>
      </c>
      <c r="AD19" s="27">
        <f t="shared" si="4"/>
        <v>1.9053601340033501</v>
      </c>
      <c r="AE19" s="28">
        <v>6</v>
      </c>
      <c r="AF19" s="29">
        <f>[1]Лист1!B20</f>
        <v>9023</v>
      </c>
      <c r="AG19" s="77">
        <v>6768</v>
      </c>
      <c r="AH19" s="29">
        <v>9370</v>
      </c>
      <c r="AI19" s="30">
        <v>6753</v>
      </c>
      <c r="AJ19" s="30">
        <v>6888</v>
      </c>
      <c r="AK19" s="31">
        <f t="shared" si="5"/>
        <v>76.507830723092297</v>
      </c>
      <c r="AL19" s="31">
        <f t="shared" si="6"/>
        <v>74.360358415200267</v>
      </c>
      <c r="AM19" s="32">
        <v>6421</v>
      </c>
      <c r="AN19" s="32">
        <v>6479</v>
      </c>
      <c r="AO19" s="32">
        <v>6522</v>
      </c>
      <c r="AP19" s="32">
        <v>6567</v>
      </c>
      <c r="AQ19" s="32">
        <v>7051</v>
      </c>
      <c r="AR19" s="32">
        <v>7079</v>
      </c>
      <c r="AS19" s="32">
        <v>7224</v>
      </c>
      <c r="AT19" s="188"/>
      <c r="AU19" s="188"/>
      <c r="AV19" s="188">
        <v>463</v>
      </c>
      <c r="AW19" s="48">
        <v>2261</v>
      </c>
      <c r="AX19" s="48">
        <v>2315</v>
      </c>
      <c r="AY19" s="48">
        <v>2472</v>
      </c>
      <c r="AZ19" s="48">
        <v>2659</v>
      </c>
      <c r="BA19" s="48">
        <v>2841</v>
      </c>
      <c r="BB19" s="48">
        <v>2921</v>
      </c>
      <c r="BC19" s="48">
        <v>3099</v>
      </c>
      <c r="BD19" s="48">
        <v>3118</v>
      </c>
      <c r="BE19" s="48">
        <v>3166</v>
      </c>
      <c r="BF19" s="48">
        <v>3644</v>
      </c>
      <c r="BG19" s="44">
        <v>3785</v>
      </c>
      <c r="BH19" s="207">
        <f t="shared" si="7"/>
        <v>0.74842070264878646</v>
      </c>
      <c r="BI19" s="207">
        <f t="shared" si="8"/>
        <v>0.76338246702870438</v>
      </c>
      <c r="BJ19" s="207">
        <f t="shared" si="9"/>
        <v>0.76293915549152169</v>
      </c>
      <c r="BK19" s="207">
        <f t="shared" si="10"/>
        <v>0.76936717278067157</v>
      </c>
      <c r="BL19" s="207">
        <f t="shared" si="11"/>
        <v>0.7741327718053862</v>
      </c>
      <c r="BM19" s="207">
        <f t="shared" si="21"/>
        <v>0.77912002659869228</v>
      </c>
      <c r="BN19" s="207">
        <f t="shared" si="22"/>
        <v>0.78144741216890168</v>
      </c>
      <c r="BO19" s="207">
        <f t="shared" si="23"/>
        <v>0.75549626467449305</v>
      </c>
      <c r="BP19" s="33">
        <f t="shared" si="24"/>
        <v>0.80062063615205581</v>
      </c>
      <c r="BQ19" s="33">
        <f t="shared" si="25"/>
        <v>0.77097118463180359</v>
      </c>
      <c r="BR19" s="207">
        <f t="shared" si="12"/>
        <v>0.25058184639255238</v>
      </c>
      <c r="BS19" s="207">
        <f t="shared" si="13"/>
        <v>0.25656655214451957</v>
      </c>
      <c r="BT19" s="208">
        <v>21</v>
      </c>
      <c r="BU19" s="208">
        <v>21</v>
      </c>
      <c r="BV19" s="209">
        <v>46.67</v>
      </c>
      <c r="BW19" s="207">
        <f t="shared" si="14"/>
        <v>0.29469134434223648</v>
      </c>
      <c r="BX19" s="207">
        <f t="shared" si="15"/>
        <v>0.31486201928405189</v>
      </c>
      <c r="BY19" s="207">
        <f t="shared" si="16"/>
        <v>0.323728250027707</v>
      </c>
      <c r="BZ19" s="207">
        <f t="shared" si="26"/>
        <v>0.3434556134323396</v>
      </c>
      <c r="CA19" s="207">
        <f t="shared" si="27"/>
        <v>0.34556134323395765</v>
      </c>
      <c r="CB19" s="207">
        <f t="shared" si="28"/>
        <v>0.33788687299893277</v>
      </c>
      <c r="CC19" s="207"/>
      <c r="CD19" s="33">
        <f t="shared" si="29"/>
        <v>0.41948354205918209</v>
      </c>
      <c r="CE19" s="33">
        <f t="shared" si="30"/>
        <v>0.403948772678762</v>
      </c>
      <c r="CF19" s="48">
        <v>2700</v>
      </c>
      <c r="CG19" s="48">
        <v>500</v>
      </c>
      <c r="CH19" s="56">
        <f>AV19/(CG19/100)</f>
        <v>92.6</v>
      </c>
      <c r="CI19" s="50">
        <f>CG19/(AF19/100)</f>
        <v>5.5413942147844395</v>
      </c>
      <c r="CJ19" s="51">
        <f>AV19/(AF19/100)</f>
        <v>5.1313310428903911</v>
      </c>
      <c r="CK19" s="52">
        <f>CF19*CG19</f>
        <v>1350000</v>
      </c>
      <c r="CL19" s="52">
        <f>CF19*AV19</f>
        <v>1250100</v>
      </c>
      <c r="CM19" s="53">
        <v>1147782.26</v>
      </c>
      <c r="CN19" s="53">
        <v>1257559.1499999999</v>
      </c>
      <c r="CO19" s="53">
        <f>CL19-CM19</f>
        <v>102317.73999999999</v>
      </c>
      <c r="CP19" s="52">
        <v>92440.85</v>
      </c>
      <c r="CQ19" s="53">
        <f>CK19-CM19</f>
        <v>202217.74</v>
      </c>
      <c r="CR19" s="53">
        <v>516</v>
      </c>
      <c r="CS19" s="53">
        <v>436</v>
      </c>
      <c r="CT19" s="54">
        <f t="shared" si="18"/>
        <v>54.059757858491615</v>
      </c>
      <c r="CU19" s="54">
        <f t="shared" si="19"/>
        <v>52.542372881355938</v>
      </c>
      <c r="CV19" s="48">
        <f t="shared" si="20"/>
        <v>0</v>
      </c>
    </row>
    <row r="20" spans="1:100" x14ac:dyDescent="0.25">
      <c r="A20" s="23" t="s">
        <v>233</v>
      </c>
      <c r="B20" s="24" t="s">
        <v>234</v>
      </c>
      <c r="C20" s="24">
        <v>11</v>
      </c>
      <c r="D20" s="24">
        <f t="shared" si="0"/>
        <v>515</v>
      </c>
      <c r="E20" s="24">
        <v>0</v>
      </c>
      <c r="F20" s="24">
        <v>0</v>
      </c>
      <c r="G20" s="24">
        <v>0</v>
      </c>
      <c r="H20" s="24">
        <v>0</v>
      </c>
      <c r="I20" s="24">
        <v>515</v>
      </c>
      <c r="J20" s="24">
        <v>0</v>
      </c>
      <c r="K20" s="24">
        <v>0</v>
      </c>
      <c r="L20" s="24">
        <v>0</v>
      </c>
      <c r="M20" s="24">
        <v>0</v>
      </c>
      <c r="N20" s="24">
        <v>14</v>
      </c>
      <c r="O20" s="24">
        <v>14</v>
      </c>
      <c r="P20" s="24">
        <v>15</v>
      </c>
      <c r="Q20" s="24">
        <v>15</v>
      </c>
      <c r="R20" s="24">
        <f t="shared" si="1"/>
        <v>0</v>
      </c>
      <c r="S20" s="25">
        <v>4862</v>
      </c>
      <c r="T20" s="26">
        <v>47</v>
      </c>
      <c r="U20" s="26">
        <v>48</v>
      </c>
      <c r="V20" s="26">
        <v>49</v>
      </c>
      <c r="W20" s="26">
        <f t="shared" si="2"/>
        <v>1</v>
      </c>
      <c r="X20" s="26">
        <v>991</v>
      </c>
      <c r="Y20" s="25">
        <v>4920</v>
      </c>
      <c r="Z20" s="26">
        <v>1760</v>
      </c>
      <c r="AA20" s="26">
        <v>3061</v>
      </c>
      <c r="AB20" s="26">
        <v>3422</v>
      </c>
      <c r="AC20" s="26">
        <f t="shared" si="3"/>
        <v>361</v>
      </c>
      <c r="AD20" s="27">
        <f t="shared" si="4"/>
        <v>11.793531525645214</v>
      </c>
      <c r="AE20" s="28">
        <v>1999</v>
      </c>
      <c r="AF20" s="29">
        <f>[1]Лист1!B21</f>
        <v>4920</v>
      </c>
      <c r="AG20" s="29">
        <v>3675</v>
      </c>
      <c r="AH20" s="29">
        <v>5011</v>
      </c>
      <c r="AI20" s="30">
        <v>3809</v>
      </c>
      <c r="AJ20" s="30">
        <v>3838</v>
      </c>
      <c r="AK20" s="31">
        <f t="shared" si="5"/>
        <v>78.938708350473064</v>
      </c>
      <c r="AL20" s="31">
        <f t="shared" si="6"/>
        <v>78.008130081300806</v>
      </c>
      <c r="AM20" s="32">
        <v>3837</v>
      </c>
      <c r="AN20" s="32">
        <v>3841</v>
      </c>
      <c r="AO20" s="32">
        <v>3843</v>
      </c>
      <c r="AP20" s="32">
        <v>3842</v>
      </c>
      <c r="AQ20" s="32">
        <v>3842</v>
      </c>
      <c r="AR20" s="32">
        <v>3838</v>
      </c>
      <c r="AS20" s="32">
        <v>3825</v>
      </c>
      <c r="AT20" s="188"/>
      <c r="AU20" s="188"/>
      <c r="AV20" s="188"/>
      <c r="AW20" s="48">
        <v>875</v>
      </c>
      <c r="AX20" s="48">
        <v>914</v>
      </c>
      <c r="AY20" s="48">
        <v>904</v>
      </c>
      <c r="AZ20" s="48">
        <v>957</v>
      </c>
      <c r="BA20" s="48">
        <v>1014</v>
      </c>
      <c r="BB20" s="48">
        <v>1041</v>
      </c>
      <c r="BC20" s="48">
        <v>1060</v>
      </c>
      <c r="BD20" s="48">
        <v>1076</v>
      </c>
      <c r="BE20" s="48">
        <v>1137</v>
      </c>
      <c r="BF20" s="48">
        <v>1449</v>
      </c>
      <c r="BG20" s="44">
        <v>1491</v>
      </c>
      <c r="BH20" s="207">
        <f t="shared" si="7"/>
        <v>0.77418699186991868</v>
      </c>
      <c r="BI20" s="207">
        <f t="shared" si="8"/>
        <v>0.78008130081300808</v>
      </c>
      <c r="BJ20" s="207">
        <f t="shared" si="9"/>
        <v>0.77987804878048783</v>
      </c>
      <c r="BK20" s="207">
        <f t="shared" si="10"/>
        <v>0.78069105691056906</v>
      </c>
      <c r="BL20" s="207">
        <f t="shared" si="11"/>
        <v>0.78109756097560978</v>
      </c>
      <c r="BM20" s="207">
        <f t="shared" si="21"/>
        <v>0.78089430894308942</v>
      </c>
      <c r="BN20" s="207">
        <f t="shared" si="22"/>
        <v>0.78089430894308942</v>
      </c>
      <c r="BO20" s="207">
        <f t="shared" si="23"/>
        <v>0.76591498702853722</v>
      </c>
      <c r="BP20" s="33">
        <f t="shared" si="24"/>
        <v>0.77743902439024393</v>
      </c>
      <c r="BQ20" s="33">
        <f t="shared" si="25"/>
        <v>0.76332069447216122</v>
      </c>
      <c r="BR20" s="207">
        <f t="shared" si="12"/>
        <v>0.17784552845528456</v>
      </c>
      <c r="BS20" s="207">
        <f t="shared" si="13"/>
        <v>0.18577235772357722</v>
      </c>
      <c r="BT20" s="208"/>
      <c r="BU20" s="208"/>
      <c r="BV20" s="209"/>
      <c r="BW20" s="207">
        <f t="shared" si="14"/>
        <v>0.19451219512195123</v>
      </c>
      <c r="BX20" s="207">
        <f t="shared" si="15"/>
        <v>0.20609756097560974</v>
      </c>
      <c r="BY20" s="207">
        <f t="shared" si="16"/>
        <v>0.21158536585365853</v>
      </c>
      <c r="BZ20" s="207">
        <f t="shared" si="26"/>
        <v>0.21544715447154472</v>
      </c>
      <c r="CA20" s="207">
        <f t="shared" si="27"/>
        <v>0.21869918699186991</v>
      </c>
      <c r="CB20" s="207">
        <f t="shared" si="28"/>
        <v>0.22690081819996008</v>
      </c>
      <c r="CC20" s="207"/>
      <c r="CD20" s="33">
        <f t="shared" si="29"/>
        <v>0.30304878048780487</v>
      </c>
      <c r="CE20" s="33">
        <f t="shared" si="30"/>
        <v>0.29754540011973657</v>
      </c>
      <c r="CF20" s="48"/>
      <c r="CG20" s="48"/>
      <c r="CH20" s="56"/>
      <c r="CI20" s="50"/>
      <c r="CJ20" s="51"/>
      <c r="CK20" s="52"/>
      <c r="CL20" s="52"/>
      <c r="CM20" s="53"/>
      <c r="CN20" s="53"/>
      <c r="CO20" s="53"/>
      <c r="CP20" s="52"/>
      <c r="CQ20" s="53"/>
      <c r="CR20" s="53"/>
      <c r="CS20" s="53"/>
      <c r="CT20" s="54">
        <f t="shared" si="18"/>
        <v>70.382558617852737</v>
      </c>
      <c r="CU20" s="54">
        <f t="shared" si="19"/>
        <v>69.552845528455279</v>
      </c>
      <c r="CV20" s="48">
        <f t="shared" si="20"/>
        <v>0</v>
      </c>
    </row>
    <row r="21" spans="1:100" x14ac:dyDescent="0.25">
      <c r="A21" s="23" t="s">
        <v>235</v>
      </c>
      <c r="B21" s="24">
        <v>2</v>
      </c>
      <c r="C21" s="24">
        <v>3</v>
      </c>
      <c r="D21" s="24">
        <f t="shared" si="0"/>
        <v>1523</v>
      </c>
      <c r="E21" s="24">
        <v>187</v>
      </c>
      <c r="F21" s="24">
        <v>0</v>
      </c>
      <c r="G21" s="24">
        <v>60</v>
      </c>
      <c r="H21" s="24">
        <v>140</v>
      </c>
      <c r="I21" s="24">
        <v>579</v>
      </c>
      <c r="J21" s="24">
        <v>421</v>
      </c>
      <c r="K21" s="24">
        <v>0</v>
      </c>
      <c r="L21" s="24">
        <v>136</v>
      </c>
      <c r="M21" s="24">
        <v>0</v>
      </c>
      <c r="N21" s="24">
        <v>4</v>
      </c>
      <c r="O21" s="24">
        <v>4</v>
      </c>
      <c r="P21" s="24">
        <v>5</v>
      </c>
      <c r="Q21" s="24">
        <v>5</v>
      </c>
      <c r="R21" s="24">
        <f t="shared" si="1"/>
        <v>0</v>
      </c>
      <c r="S21" s="25">
        <v>1745</v>
      </c>
      <c r="T21" s="26">
        <v>1055</v>
      </c>
      <c r="U21" s="26">
        <v>1054</v>
      </c>
      <c r="V21" s="26">
        <v>1054</v>
      </c>
      <c r="W21" s="26">
        <f t="shared" si="2"/>
        <v>-1</v>
      </c>
      <c r="X21" s="26">
        <v>1054</v>
      </c>
      <c r="Y21" s="25">
        <v>1779</v>
      </c>
      <c r="Z21" s="26">
        <v>1057</v>
      </c>
      <c r="AA21" s="26">
        <v>1312</v>
      </c>
      <c r="AB21" s="26">
        <v>1317</v>
      </c>
      <c r="AC21" s="26">
        <f t="shared" si="3"/>
        <v>5</v>
      </c>
      <c r="AD21" s="27">
        <f t="shared" si="4"/>
        <v>0.38109756097560976</v>
      </c>
      <c r="AE21" s="28">
        <v>71</v>
      </c>
      <c r="AF21" s="29">
        <f>[1]Лист1!B22</f>
        <v>1660</v>
      </c>
      <c r="AG21" s="78">
        <v>1245</v>
      </c>
      <c r="AH21" s="29">
        <v>1798</v>
      </c>
      <c r="AI21" s="30">
        <v>980</v>
      </c>
      <c r="AJ21" s="30">
        <v>1001</v>
      </c>
      <c r="AK21" s="31">
        <f t="shared" si="5"/>
        <v>57.363896848137536</v>
      </c>
      <c r="AL21" s="31">
        <f t="shared" si="6"/>
        <v>56.26756604834177</v>
      </c>
      <c r="AM21" s="32">
        <v>1114</v>
      </c>
      <c r="AN21" s="32">
        <v>1234</v>
      </c>
      <c r="AO21" s="32">
        <v>1287</v>
      </c>
      <c r="AP21" s="32">
        <v>1287</v>
      </c>
      <c r="AQ21" s="32">
        <v>1322</v>
      </c>
      <c r="AR21" s="32">
        <v>1322</v>
      </c>
      <c r="AS21" s="32">
        <v>1322</v>
      </c>
      <c r="AT21" s="188">
        <v>29</v>
      </c>
      <c r="AU21" s="188">
        <v>35</v>
      </c>
      <c r="AV21" s="188">
        <v>35</v>
      </c>
      <c r="AW21" s="48">
        <v>906</v>
      </c>
      <c r="AX21" s="48">
        <v>946</v>
      </c>
      <c r="AY21" s="48">
        <v>1119</v>
      </c>
      <c r="AZ21" s="48">
        <v>1153</v>
      </c>
      <c r="BA21" s="48">
        <v>1368</v>
      </c>
      <c r="BB21" s="48">
        <v>1389</v>
      </c>
      <c r="BC21" s="48">
        <v>1407</v>
      </c>
      <c r="BD21" s="48">
        <v>1407</v>
      </c>
      <c r="BE21" s="48">
        <v>1407</v>
      </c>
      <c r="BF21" s="48">
        <v>1410</v>
      </c>
      <c r="BG21" s="44">
        <v>1410</v>
      </c>
      <c r="BH21" s="207">
        <f t="shared" si="7"/>
        <v>0.60783132530120487</v>
      </c>
      <c r="BI21" s="207">
        <f t="shared" si="8"/>
        <v>0.62409638554216873</v>
      </c>
      <c r="BJ21" s="207">
        <f t="shared" si="9"/>
        <v>0.69216867469879517</v>
      </c>
      <c r="BK21" s="207">
        <f t="shared" si="10"/>
        <v>0.76445783132530121</v>
      </c>
      <c r="BL21" s="207">
        <f t="shared" si="11"/>
        <v>0.79638554216867474</v>
      </c>
      <c r="BM21" s="207">
        <f t="shared" si="21"/>
        <v>0.79638554216867474</v>
      </c>
      <c r="BN21" s="207">
        <f t="shared" si="22"/>
        <v>0.79638554216867474</v>
      </c>
      <c r="BO21" s="207">
        <f t="shared" si="23"/>
        <v>0.73526140155728592</v>
      </c>
      <c r="BP21" s="33">
        <f t="shared" si="24"/>
        <v>0.79638554216867474</v>
      </c>
      <c r="BQ21" s="33">
        <f t="shared" si="25"/>
        <v>0.73526140155728592</v>
      </c>
      <c r="BR21" s="207">
        <f t="shared" si="12"/>
        <v>0.54578313253012045</v>
      </c>
      <c r="BS21" s="207">
        <f t="shared" si="13"/>
        <v>0.5698795180722892</v>
      </c>
      <c r="BT21" s="208">
        <v>3</v>
      </c>
      <c r="BU21" s="208">
        <v>3</v>
      </c>
      <c r="BV21" s="209">
        <v>93.33</v>
      </c>
      <c r="BW21" s="207">
        <f t="shared" si="14"/>
        <v>0.694578313253012</v>
      </c>
      <c r="BX21" s="207">
        <f t="shared" si="15"/>
        <v>0.82409638554216869</v>
      </c>
      <c r="BY21" s="207">
        <f t="shared" si="16"/>
        <v>0.83674698795180724</v>
      </c>
      <c r="BZ21" s="207">
        <f t="shared" si="26"/>
        <v>0.84759036144578315</v>
      </c>
      <c r="CA21" s="207">
        <f t="shared" si="27"/>
        <v>0.84759036144578315</v>
      </c>
      <c r="CB21" s="207">
        <f t="shared" si="28"/>
        <v>0.78253615127919907</v>
      </c>
      <c r="CC21" s="207"/>
      <c r="CD21" s="33">
        <f t="shared" si="29"/>
        <v>0.8493975903614458</v>
      </c>
      <c r="CE21" s="33">
        <f t="shared" si="30"/>
        <v>0.78420467185761955</v>
      </c>
      <c r="CF21" s="48">
        <v>6400</v>
      </c>
      <c r="CG21" s="48">
        <v>35</v>
      </c>
      <c r="CH21" s="56">
        <f>AV21/(CG21/100)</f>
        <v>100</v>
      </c>
      <c r="CI21" s="50">
        <f>CG21/(AF21/100)</f>
        <v>2.1084337349397591</v>
      </c>
      <c r="CJ21" s="51">
        <f>AV21/(AF21/100)</f>
        <v>2.1084337349397591</v>
      </c>
      <c r="CK21" s="52">
        <f>CF21*CG21</f>
        <v>224000</v>
      </c>
      <c r="CL21" s="52">
        <f>CF21*AV21</f>
        <v>224000</v>
      </c>
      <c r="CM21" s="53">
        <v>203188.68</v>
      </c>
      <c r="CN21" s="53">
        <v>219804.37</v>
      </c>
      <c r="CO21" s="53">
        <f>CL21-CM21</f>
        <v>20811.320000000007</v>
      </c>
      <c r="CP21" s="52">
        <v>4195.63</v>
      </c>
      <c r="CQ21" s="53">
        <f>CK21-CM21</f>
        <v>20811.320000000007</v>
      </c>
      <c r="CR21" s="53">
        <v>42</v>
      </c>
      <c r="CS21" s="53">
        <v>34</v>
      </c>
      <c r="CT21" s="54">
        <f t="shared" si="18"/>
        <v>75.472779369627517</v>
      </c>
      <c r="CU21" s="54">
        <f t="shared" si="19"/>
        <v>74.03035413153458</v>
      </c>
      <c r="CV21" s="48">
        <f t="shared" si="20"/>
        <v>2.1084337349397591</v>
      </c>
    </row>
    <row r="22" spans="1:100" x14ac:dyDescent="0.25">
      <c r="A22" s="23" t="s">
        <v>236</v>
      </c>
      <c r="B22" s="24">
        <v>1</v>
      </c>
      <c r="C22" s="24">
        <v>12</v>
      </c>
      <c r="D22" s="24">
        <f t="shared" si="0"/>
        <v>497</v>
      </c>
      <c r="E22" s="24">
        <v>0</v>
      </c>
      <c r="F22" s="24">
        <v>0</v>
      </c>
      <c r="G22" s="24">
        <v>0</v>
      </c>
      <c r="H22" s="24">
        <v>0</v>
      </c>
      <c r="I22" s="24">
        <v>497</v>
      </c>
      <c r="J22" s="24">
        <v>0</v>
      </c>
      <c r="K22" s="24">
        <v>0</v>
      </c>
      <c r="L22" s="24">
        <v>0</v>
      </c>
      <c r="M22" s="24">
        <v>0</v>
      </c>
      <c r="N22" s="24">
        <v>13</v>
      </c>
      <c r="O22" s="24">
        <v>13</v>
      </c>
      <c r="P22" s="24">
        <v>13</v>
      </c>
      <c r="Q22" s="24">
        <v>13</v>
      </c>
      <c r="R22" s="24">
        <f t="shared" si="1"/>
        <v>0</v>
      </c>
      <c r="S22" s="25">
        <v>4474</v>
      </c>
      <c r="T22" s="26">
        <v>521</v>
      </c>
      <c r="U22" s="26">
        <v>572</v>
      </c>
      <c r="V22" s="26">
        <v>720</v>
      </c>
      <c r="W22" s="26">
        <f t="shared" si="2"/>
        <v>51</v>
      </c>
      <c r="X22" s="26">
        <v>754</v>
      </c>
      <c r="Y22" s="25">
        <v>4545</v>
      </c>
      <c r="Z22" s="26">
        <v>863</v>
      </c>
      <c r="AA22" s="26">
        <v>1652</v>
      </c>
      <c r="AB22" s="26">
        <v>2559</v>
      </c>
      <c r="AC22" s="26">
        <f t="shared" si="3"/>
        <v>907</v>
      </c>
      <c r="AD22" s="27">
        <f t="shared" si="4"/>
        <v>54.903147699757874</v>
      </c>
      <c r="AE22" s="28">
        <v>454</v>
      </c>
      <c r="AF22" s="29">
        <f>[1]Лист1!B23</f>
        <v>4545</v>
      </c>
      <c r="AG22" s="29">
        <v>3258</v>
      </c>
      <c r="AH22" s="29">
        <v>4672</v>
      </c>
      <c r="AI22" s="30">
        <v>3252</v>
      </c>
      <c r="AJ22" s="30">
        <v>3306</v>
      </c>
      <c r="AK22" s="31">
        <f t="shared" si="5"/>
        <v>73.893607510058104</v>
      </c>
      <c r="AL22" s="31">
        <f t="shared" si="6"/>
        <v>72.73927392739273</v>
      </c>
      <c r="AM22" s="32">
        <v>3359</v>
      </c>
      <c r="AN22" s="32">
        <v>3364</v>
      </c>
      <c r="AO22" s="32">
        <v>3388</v>
      </c>
      <c r="AP22" s="32">
        <v>3420</v>
      </c>
      <c r="AQ22" s="32">
        <v>3423</v>
      </c>
      <c r="AR22" s="32">
        <v>3424</v>
      </c>
      <c r="AS22" s="32">
        <v>3433</v>
      </c>
      <c r="AT22" s="188"/>
      <c r="AU22" s="188"/>
      <c r="AV22" s="188"/>
      <c r="AW22" s="48">
        <v>856</v>
      </c>
      <c r="AX22" s="48">
        <v>863</v>
      </c>
      <c r="AY22" s="48">
        <v>941</v>
      </c>
      <c r="AZ22" s="48">
        <v>948</v>
      </c>
      <c r="BA22" s="48">
        <v>968</v>
      </c>
      <c r="BB22" s="48">
        <v>1010</v>
      </c>
      <c r="BC22" s="48">
        <v>1039</v>
      </c>
      <c r="BD22" s="48">
        <v>1044</v>
      </c>
      <c r="BE22" s="48">
        <v>1060</v>
      </c>
      <c r="BF22" s="48">
        <v>1076</v>
      </c>
      <c r="BG22" s="44">
        <v>1078</v>
      </c>
      <c r="BH22" s="207">
        <f t="shared" si="7"/>
        <v>0.71551155115511555</v>
      </c>
      <c r="BI22" s="207">
        <f t="shared" si="8"/>
        <v>0.72739273927392745</v>
      </c>
      <c r="BJ22" s="207">
        <f t="shared" si="9"/>
        <v>0.73905390539053906</v>
      </c>
      <c r="BK22" s="207">
        <f t="shared" si="10"/>
        <v>0.74015401540154013</v>
      </c>
      <c r="BL22" s="207">
        <f t="shared" si="11"/>
        <v>0.74543454345434546</v>
      </c>
      <c r="BM22" s="207">
        <f t="shared" si="21"/>
        <v>0.75247524752475248</v>
      </c>
      <c r="BN22" s="207">
        <f t="shared" si="22"/>
        <v>0.7531353135313531</v>
      </c>
      <c r="BO22" s="207">
        <f t="shared" si="23"/>
        <v>0.73287671232876717</v>
      </c>
      <c r="BP22" s="33">
        <f t="shared" si="24"/>
        <v>0.75533553355335536</v>
      </c>
      <c r="BQ22" s="33">
        <f t="shared" si="25"/>
        <v>0.73480308219178081</v>
      </c>
      <c r="BR22" s="207">
        <f t="shared" si="12"/>
        <v>0.18833883388338835</v>
      </c>
      <c r="BS22" s="207">
        <f t="shared" si="13"/>
        <v>0.18987898789878987</v>
      </c>
      <c r="BT22" s="208"/>
      <c r="BU22" s="208"/>
      <c r="BV22" s="209"/>
      <c r="BW22" s="207">
        <f t="shared" si="14"/>
        <v>0.20858085808580859</v>
      </c>
      <c r="BX22" s="207">
        <f t="shared" si="15"/>
        <v>0.21298129812981298</v>
      </c>
      <c r="BY22" s="207">
        <f t="shared" si="16"/>
        <v>0.22222222222222221</v>
      </c>
      <c r="BZ22" s="207">
        <f t="shared" si="26"/>
        <v>0.22860286028602861</v>
      </c>
      <c r="CA22" s="207">
        <f t="shared" si="27"/>
        <v>0.22970297029702971</v>
      </c>
      <c r="CB22" s="207">
        <f t="shared" si="28"/>
        <v>0.22688356164383561</v>
      </c>
      <c r="CC22" s="207"/>
      <c r="CD22" s="33">
        <f t="shared" si="29"/>
        <v>0.23718371837183719</v>
      </c>
      <c r="CE22" s="33">
        <f t="shared" si="30"/>
        <v>0.23073630136986301</v>
      </c>
      <c r="CF22" s="48"/>
      <c r="CG22" s="48"/>
      <c r="CH22" s="56"/>
      <c r="CI22" s="50"/>
      <c r="CJ22" s="51"/>
      <c r="CK22" s="52"/>
      <c r="CL22" s="52"/>
      <c r="CM22" s="53"/>
      <c r="CN22" s="53"/>
      <c r="CO22" s="53"/>
      <c r="CP22" s="52"/>
      <c r="CQ22" s="53"/>
      <c r="CR22" s="53"/>
      <c r="CS22" s="53"/>
      <c r="CT22" s="54">
        <f t="shared" si="18"/>
        <v>57.197139025480553</v>
      </c>
      <c r="CU22" s="54">
        <f t="shared" si="19"/>
        <v>56.303630363036298</v>
      </c>
      <c r="CV22" s="48">
        <f t="shared" si="20"/>
        <v>0</v>
      </c>
    </row>
    <row r="23" spans="1:100" x14ac:dyDescent="0.25">
      <c r="A23" s="23" t="s">
        <v>237</v>
      </c>
      <c r="B23" s="24">
        <v>2</v>
      </c>
      <c r="C23" s="24">
        <v>30</v>
      </c>
      <c r="D23" s="24">
        <f t="shared" si="0"/>
        <v>2425</v>
      </c>
      <c r="E23" s="24">
        <v>0</v>
      </c>
      <c r="F23" s="24">
        <v>36</v>
      </c>
      <c r="G23" s="24">
        <v>24</v>
      </c>
      <c r="H23" s="24">
        <v>205</v>
      </c>
      <c r="I23" s="24">
        <v>1196</v>
      </c>
      <c r="J23" s="24">
        <v>450</v>
      </c>
      <c r="K23" s="24">
        <v>0</v>
      </c>
      <c r="L23" s="24">
        <v>514</v>
      </c>
      <c r="M23" s="24">
        <v>0</v>
      </c>
      <c r="N23" s="24">
        <v>33</v>
      </c>
      <c r="O23" s="24">
        <v>33</v>
      </c>
      <c r="P23" s="24">
        <v>34</v>
      </c>
      <c r="Q23" s="24">
        <v>35</v>
      </c>
      <c r="R23" s="24">
        <f t="shared" si="1"/>
        <v>1</v>
      </c>
      <c r="S23" s="25">
        <v>7310</v>
      </c>
      <c r="T23" s="26">
        <v>102</v>
      </c>
      <c r="U23" s="26">
        <v>106</v>
      </c>
      <c r="V23" s="26">
        <v>1386</v>
      </c>
      <c r="W23" s="26">
        <f t="shared" si="2"/>
        <v>4</v>
      </c>
      <c r="X23" s="26">
        <v>1889</v>
      </c>
      <c r="Y23" s="25">
        <v>7534</v>
      </c>
      <c r="Z23" s="26">
        <v>2629</v>
      </c>
      <c r="AA23" s="26">
        <v>2956</v>
      </c>
      <c r="AB23" s="26">
        <v>3318</v>
      </c>
      <c r="AC23" s="26">
        <f t="shared" si="3"/>
        <v>362</v>
      </c>
      <c r="AD23" s="27">
        <f t="shared" si="4"/>
        <v>12.246278755074426</v>
      </c>
      <c r="AE23" s="28">
        <v>3</v>
      </c>
      <c r="AF23" s="29">
        <f>[1]Лист1!B24</f>
        <v>7534</v>
      </c>
      <c r="AG23" s="29">
        <v>3557</v>
      </c>
      <c r="AH23" s="29">
        <v>7743</v>
      </c>
      <c r="AI23" s="30">
        <v>3195</v>
      </c>
      <c r="AJ23" s="30">
        <v>3309</v>
      </c>
      <c r="AK23" s="31">
        <f t="shared" si="5"/>
        <v>45.266757865937073</v>
      </c>
      <c r="AL23" s="31">
        <f t="shared" si="6"/>
        <v>43.920891956464025</v>
      </c>
      <c r="AM23" s="32">
        <v>3378</v>
      </c>
      <c r="AN23" s="32">
        <v>3411</v>
      </c>
      <c r="AO23" s="32">
        <v>4099</v>
      </c>
      <c r="AP23" s="32">
        <v>4498</v>
      </c>
      <c r="AQ23" s="32">
        <v>4606</v>
      </c>
      <c r="AR23" s="32">
        <v>4774</v>
      </c>
      <c r="AS23" s="32">
        <v>5061</v>
      </c>
      <c r="AT23" s="188"/>
      <c r="AU23" s="188"/>
      <c r="AV23" s="188"/>
      <c r="AW23" s="48">
        <v>578</v>
      </c>
      <c r="AX23" s="48">
        <v>655</v>
      </c>
      <c r="AY23" s="48">
        <v>730</v>
      </c>
      <c r="AZ23" s="48">
        <v>1001</v>
      </c>
      <c r="BA23" s="48">
        <v>1140</v>
      </c>
      <c r="BB23" s="48">
        <v>1667</v>
      </c>
      <c r="BC23" s="48">
        <v>1849</v>
      </c>
      <c r="BD23" s="48">
        <v>1863</v>
      </c>
      <c r="BE23" s="48">
        <v>1917</v>
      </c>
      <c r="BF23" s="48">
        <v>1972</v>
      </c>
      <c r="BG23" s="44">
        <v>2006</v>
      </c>
      <c r="BH23" s="207">
        <f t="shared" si="7"/>
        <v>0.4240775152641359</v>
      </c>
      <c r="BI23" s="207">
        <f t="shared" si="8"/>
        <v>0.43920891956464031</v>
      </c>
      <c r="BJ23" s="207">
        <f t="shared" si="9"/>
        <v>0.44836740111494561</v>
      </c>
      <c r="BK23" s="207">
        <f t="shared" si="10"/>
        <v>0.45274754446509158</v>
      </c>
      <c r="BL23" s="207">
        <f t="shared" si="11"/>
        <v>0.54406689673480224</v>
      </c>
      <c r="BM23" s="207">
        <f t="shared" si="21"/>
        <v>0.59702681178656758</v>
      </c>
      <c r="BN23" s="207">
        <f t="shared" si="22"/>
        <v>0.61136182638704539</v>
      </c>
      <c r="BO23" s="207">
        <f t="shared" si="23"/>
        <v>0.61655689009427872</v>
      </c>
      <c r="BP23" s="33">
        <f t="shared" si="24"/>
        <v>0.67175471197239178</v>
      </c>
      <c r="BQ23" s="33">
        <f t="shared" si="25"/>
        <v>0.65362262688880279</v>
      </c>
      <c r="BR23" s="207">
        <f t="shared" si="12"/>
        <v>7.6718874435890635E-2</v>
      </c>
      <c r="BS23" s="207">
        <f t="shared" si="13"/>
        <v>8.6939208919564637E-2</v>
      </c>
      <c r="BT23" s="208"/>
      <c r="BU23" s="208"/>
      <c r="BV23" s="209"/>
      <c r="BW23" s="207">
        <f t="shared" si="14"/>
        <v>0.13286434828776214</v>
      </c>
      <c r="BX23" s="207">
        <f t="shared" si="15"/>
        <v>0.15131404300504381</v>
      </c>
      <c r="BY23" s="207">
        <f t="shared" si="16"/>
        <v>0.2212636049907088</v>
      </c>
      <c r="BZ23" s="207">
        <f t="shared" si="26"/>
        <v>0.24542075922484735</v>
      </c>
      <c r="CA23" s="207">
        <f t="shared" si="27"/>
        <v>0.24727900185824264</v>
      </c>
      <c r="CB23" s="207">
        <f t="shared" si="28"/>
        <v>0.24757845796203021</v>
      </c>
      <c r="CC23" s="207"/>
      <c r="CD23" s="33">
        <f t="shared" si="29"/>
        <v>0.26625962304220868</v>
      </c>
      <c r="CE23" s="33">
        <f t="shared" si="30"/>
        <v>0.25907271083559341</v>
      </c>
      <c r="CF23" s="48"/>
      <c r="CG23" s="48"/>
      <c r="CH23" s="56"/>
      <c r="CI23" s="50"/>
      <c r="CJ23" s="51"/>
      <c r="CK23" s="52"/>
      <c r="CL23" s="52"/>
      <c r="CM23" s="53"/>
      <c r="CN23" s="53"/>
      <c r="CO23" s="53"/>
      <c r="CP23" s="52"/>
      <c r="CQ23" s="53"/>
      <c r="CR23" s="53"/>
      <c r="CS23" s="53"/>
      <c r="CT23" s="54">
        <f t="shared" si="18"/>
        <v>45.389876880984957</v>
      </c>
      <c r="CU23" s="54">
        <f t="shared" si="19"/>
        <v>44.040350411468012</v>
      </c>
      <c r="CV23" s="48">
        <f t="shared" si="20"/>
        <v>0</v>
      </c>
    </row>
    <row r="24" spans="1:100" ht="30" x14ac:dyDescent="0.25">
      <c r="A24" s="23" t="s">
        <v>238</v>
      </c>
      <c r="B24" s="24">
        <v>6</v>
      </c>
      <c r="C24" s="24">
        <v>8</v>
      </c>
      <c r="D24" s="24">
        <f t="shared" si="0"/>
        <v>10339</v>
      </c>
      <c r="E24" s="24">
        <v>153</v>
      </c>
      <c r="F24" s="24">
        <v>0</v>
      </c>
      <c r="G24" s="24">
        <v>1321</v>
      </c>
      <c r="H24" s="24">
        <v>138</v>
      </c>
      <c r="I24" s="24">
        <v>5718</v>
      </c>
      <c r="J24" s="24">
        <v>1651</v>
      </c>
      <c r="K24" s="24">
        <v>0</v>
      </c>
      <c r="L24" s="24">
        <v>508</v>
      </c>
      <c r="M24" s="24">
        <v>850</v>
      </c>
      <c r="N24" s="24">
        <v>8</v>
      </c>
      <c r="O24" s="24">
        <v>17</v>
      </c>
      <c r="P24" s="24">
        <v>19</v>
      </c>
      <c r="Q24" s="24">
        <v>19</v>
      </c>
      <c r="R24" s="24">
        <f t="shared" si="1"/>
        <v>0</v>
      </c>
      <c r="S24" s="25">
        <v>20734</v>
      </c>
      <c r="T24" s="26">
        <v>3385</v>
      </c>
      <c r="U24" s="26">
        <v>3526</v>
      </c>
      <c r="V24" s="26">
        <v>3600</v>
      </c>
      <c r="W24" s="26">
        <f t="shared" si="2"/>
        <v>141</v>
      </c>
      <c r="X24" s="26">
        <v>3732</v>
      </c>
      <c r="Y24" s="25">
        <v>22487</v>
      </c>
      <c r="Z24" s="26">
        <v>3981</v>
      </c>
      <c r="AA24" s="26">
        <v>4633</v>
      </c>
      <c r="AB24" s="26">
        <v>4812</v>
      </c>
      <c r="AC24" s="26">
        <f t="shared" si="3"/>
        <v>179</v>
      </c>
      <c r="AD24" s="27">
        <f t="shared" si="4"/>
        <v>3.8635873084394561</v>
      </c>
      <c r="AE24" s="28">
        <v>679</v>
      </c>
      <c r="AF24" s="29">
        <f>[1]Лист1!B25</f>
        <v>20734</v>
      </c>
      <c r="AG24" s="29"/>
      <c r="AH24" s="29">
        <v>24388</v>
      </c>
      <c r="AI24" s="30">
        <v>9194</v>
      </c>
      <c r="AJ24" s="30">
        <v>10685</v>
      </c>
      <c r="AK24" s="31">
        <f t="shared" si="5"/>
        <v>51.533712742355547</v>
      </c>
      <c r="AL24" s="31">
        <f t="shared" si="6"/>
        <v>47.516342775826033</v>
      </c>
      <c r="AM24" s="32">
        <v>13381</v>
      </c>
      <c r="AN24" s="32">
        <v>15698</v>
      </c>
      <c r="AO24" s="32">
        <v>16389</v>
      </c>
      <c r="AP24" s="32">
        <v>16499</v>
      </c>
      <c r="AQ24" s="32">
        <v>16741</v>
      </c>
      <c r="AR24" s="32">
        <v>16823</v>
      </c>
      <c r="AS24" s="32">
        <v>17067</v>
      </c>
      <c r="AT24" s="188"/>
      <c r="AU24" s="188">
        <v>13</v>
      </c>
      <c r="AV24" s="188">
        <v>160</v>
      </c>
      <c r="AW24" s="48">
        <v>5166</v>
      </c>
      <c r="AX24" s="48">
        <v>5466</v>
      </c>
      <c r="AY24" s="48">
        <v>6728</v>
      </c>
      <c r="AZ24" s="48">
        <v>7142</v>
      </c>
      <c r="BA24" s="48">
        <v>7207</v>
      </c>
      <c r="BB24" s="48">
        <v>7262</v>
      </c>
      <c r="BC24" s="48">
        <v>7373</v>
      </c>
      <c r="BD24" s="48">
        <v>7371</v>
      </c>
      <c r="BE24" s="48">
        <v>7383</v>
      </c>
      <c r="BF24" s="48">
        <v>7469</v>
      </c>
      <c r="BG24" s="44">
        <v>7468</v>
      </c>
      <c r="BH24" s="207">
        <f t="shared" si="7"/>
        <v>0.44342625639046979</v>
      </c>
      <c r="BI24" s="207">
        <f t="shared" si="8"/>
        <v>0.51596411690942412</v>
      </c>
      <c r="BJ24" s="207">
        <f t="shared" si="9"/>
        <v>0.65308189447284648</v>
      </c>
      <c r="BK24" s="207">
        <f t="shared" si="10"/>
        <v>0.76483071283881543</v>
      </c>
      <c r="BL24" s="207">
        <f t="shared" si="11"/>
        <v>0.79815761551075526</v>
      </c>
      <c r="BM24" s="207">
        <f t="shared" si="21"/>
        <v>0.8034629111604128</v>
      </c>
      <c r="BN24" s="207">
        <f t="shared" si="22"/>
        <v>0.80741776791743036</v>
      </c>
      <c r="BO24" s="207">
        <f t="shared" si="23"/>
        <v>0.68980646219452191</v>
      </c>
      <c r="BP24" s="33">
        <f t="shared" si="24"/>
        <v>0.82314073502459728</v>
      </c>
      <c r="BQ24" s="33">
        <f t="shared" si="25"/>
        <v>0.69981138264720355</v>
      </c>
      <c r="BR24" s="207">
        <f t="shared" si="12"/>
        <v>0.24915597569209993</v>
      </c>
      <c r="BS24" s="207">
        <f t="shared" si="13"/>
        <v>0.26362496382752965</v>
      </c>
      <c r="BT24" s="208">
        <v>29</v>
      </c>
      <c r="BU24" s="208">
        <v>28</v>
      </c>
      <c r="BV24" s="209">
        <v>40</v>
      </c>
      <c r="BW24" s="207">
        <f t="shared" si="14"/>
        <v>0.34445837754413039</v>
      </c>
      <c r="BX24" s="207">
        <f t="shared" si="15"/>
        <v>0.34759332497347351</v>
      </c>
      <c r="BY24" s="207">
        <f t="shared" si="16"/>
        <v>0.35024597279830233</v>
      </c>
      <c r="BZ24" s="207">
        <f t="shared" si="26"/>
        <v>0.35559949840841132</v>
      </c>
      <c r="CA24" s="207">
        <f t="shared" si="27"/>
        <v>0.35550303848750842</v>
      </c>
      <c r="CB24" s="207">
        <f t="shared" si="28"/>
        <v>0.30273085123831395</v>
      </c>
      <c r="CC24" s="207"/>
      <c r="CD24" s="33">
        <f t="shared" si="29"/>
        <v>0.36018134465129736</v>
      </c>
      <c r="CE24" s="33">
        <f t="shared" si="30"/>
        <v>0.30621617188781369</v>
      </c>
      <c r="CF24" s="48">
        <v>5500</v>
      </c>
      <c r="CG24" s="48">
        <v>622</v>
      </c>
      <c r="CH24" s="56">
        <f>AV24/(CG24/100)</f>
        <v>25.723472668810292</v>
      </c>
      <c r="CI24" s="50">
        <f t="shared" ref="CI24:CI30" si="31">CG24/(AF24/100)</f>
        <v>2.9999035400790972</v>
      </c>
      <c r="CJ24" s="51">
        <f>AV24/(AF24/100)</f>
        <v>0.77167936722291885</v>
      </c>
      <c r="CK24" s="52">
        <f>CF24*CG24</f>
        <v>3421000</v>
      </c>
      <c r="CL24" s="52">
        <f>CF24*AV24</f>
        <v>880000</v>
      </c>
      <c r="CM24" s="53">
        <v>132897.29999999999</v>
      </c>
      <c r="CN24" s="53">
        <v>3363659.16</v>
      </c>
      <c r="CO24" s="53">
        <f t="shared" ref="CO24:CO30" si="32">CL24-CM24</f>
        <v>747102.7</v>
      </c>
      <c r="CP24" s="52">
        <v>57340.84</v>
      </c>
      <c r="CQ24" s="53">
        <f>CK24-CM24</f>
        <v>3288102.7</v>
      </c>
      <c r="CR24" s="53">
        <v>622</v>
      </c>
      <c r="CS24" s="53">
        <v>60</v>
      </c>
      <c r="CT24" s="54">
        <f t="shared" si="18"/>
        <v>23.208256969229286</v>
      </c>
      <c r="CU24" s="54">
        <f t="shared" si="19"/>
        <v>21.399030550985014</v>
      </c>
      <c r="CV24" s="48">
        <f t="shared" si="20"/>
        <v>6.269894858686216E-2</v>
      </c>
    </row>
    <row r="25" spans="1:100" x14ac:dyDescent="0.25">
      <c r="A25" s="23" t="s">
        <v>320</v>
      </c>
      <c r="B25" s="24">
        <v>2</v>
      </c>
      <c r="C25" s="24">
        <v>7</v>
      </c>
      <c r="D25" s="24">
        <f t="shared" si="0"/>
        <v>3268</v>
      </c>
      <c r="E25" s="24">
        <v>164</v>
      </c>
      <c r="F25" s="24">
        <v>107</v>
      </c>
      <c r="G25" s="24">
        <v>75</v>
      </c>
      <c r="H25" s="24">
        <v>33</v>
      </c>
      <c r="I25" s="24">
        <v>1030</v>
      </c>
      <c r="J25" s="24">
        <v>448</v>
      </c>
      <c r="K25" s="24">
        <v>0</v>
      </c>
      <c r="L25" s="24">
        <v>381</v>
      </c>
      <c r="M25" s="24">
        <v>1030</v>
      </c>
      <c r="N25" s="24">
        <v>7</v>
      </c>
      <c r="O25" s="24">
        <v>7</v>
      </c>
      <c r="P25" s="24">
        <v>8</v>
      </c>
      <c r="Q25" s="24">
        <v>8</v>
      </c>
      <c r="R25" s="24">
        <f t="shared" si="1"/>
        <v>0</v>
      </c>
      <c r="S25" s="79">
        <v>6031</v>
      </c>
      <c r="T25" s="26">
        <v>1408</v>
      </c>
      <c r="U25" s="26">
        <v>1553</v>
      </c>
      <c r="V25" s="26">
        <v>1581</v>
      </c>
      <c r="W25" s="26">
        <f t="shared" si="2"/>
        <v>145</v>
      </c>
      <c r="X25" s="26">
        <v>1605</v>
      </c>
      <c r="Y25" s="79">
        <v>6178</v>
      </c>
      <c r="Z25" s="26">
        <v>1846</v>
      </c>
      <c r="AA25" s="26">
        <v>2215</v>
      </c>
      <c r="AB25" s="26">
        <v>2243</v>
      </c>
      <c r="AC25" s="26">
        <f t="shared" si="3"/>
        <v>28</v>
      </c>
      <c r="AD25" s="27">
        <f t="shared" si="4"/>
        <v>1.2641083521444696</v>
      </c>
      <c r="AE25" s="28">
        <v>464</v>
      </c>
      <c r="AF25" s="29">
        <v>6031</v>
      </c>
      <c r="AG25" s="29"/>
      <c r="AH25" s="29">
        <v>6380</v>
      </c>
      <c r="AI25" s="30">
        <v>2564</v>
      </c>
      <c r="AJ25" s="30">
        <v>3315</v>
      </c>
      <c r="AK25" s="31">
        <f t="shared" si="5"/>
        <v>54.966008953739014</v>
      </c>
      <c r="AL25" s="31">
        <f t="shared" si="6"/>
        <v>53.658141793460665</v>
      </c>
      <c r="AM25" s="32">
        <v>3502</v>
      </c>
      <c r="AN25" s="32">
        <v>3610</v>
      </c>
      <c r="AO25" s="32">
        <v>3750</v>
      </c>
      <c r="AP25" s="32">
        <v>3897</v>
      </c>
      <c r="AQ25" s="32">
        <v>3925</v>
      </c>
      <c r="AR25" s="32">
        <v>4031</v>
      </c>
      <c r="AS25" s="32">
        <v>4091</v>
      </c>
      <c r="AT25" s="188"/>
      <c r="AU25" s="188"/>
      <c r="AV25" s="188"/>
      <c r="AW25" s="48">
        <v>1709</v>
      </c>
      <c r="AX25" s="48">
        <v>1843</v>
      </c>
      <c r="AY25" s="48">
        <v>2088</v>
      </c>
      <c r="AZ25" s="48">
        <v>2086</v>
      </c>
      <c r="BA25" s="48">
        <v>2066</v>
      </c>
      <c r="BB25" s="48">
        <v>2075</v>
      </c>
      <c r="BC25" s="48">
        <v>2112</v>
      </c>
      <c r="BD25" s="48">
        <v>2117</v>
      </c>
      <c r="BE25" s="48">
        <v>2112</v>
      </c>
      <c r="BF25" s="48">
        <v>2154</v>
      </c>
      <c r="BG25" s="44">
        <v>2156</v>
      </c>
      <c r="BH25" s="207">
        <f t="shared" si="7"/>
        <v>0.42513679323495274</v>
      </c>
      <c r="BI25" s="207">
        <f t="shared" si="8"/>
        <v>0.54966008953739021</v>
      </c>
      <c r="BJ25" s="207">
        <f t="shared" si="9"/>
        <v>0.58066655612667883</v>
      </c>
      <c r="BK25" s="207">
        <f t="shared" si="10"/>
        <v>0.59857403415685628</v>
      </c>
      <c r="BL25" s="207">
        <f t="shared" si="11"/>
        <v>0.62178743160338257</v>
      </c>
      <c r="BM25" s="207">
        <f t="shared" si="21"/>
        <v>0.64616149892223507</v>
      </c>
      <c r="BN25" s="207">
        <f t="shared" si="22"/>
        <v>0.65080417841154037</v>
      </c>
      <c r="BO25" s="207">
        <f t="shared" si="23"/>
        <v>0.63181818181818183</v>
      </c>
      <c r="BP25" s="33">
        <f t="shared" si="24"/>
        <v>0.67832863538385013</v>
      </c>
      <c r="BQ25" s="33">
        <f t="shared" si="25"/>
        <v>0.64122257053291531</v>
      </c>
      <c r="BR25" s="207">
        <f t="shared" si="12"/>
        <v>0.28336925882938152</v>
      </c>
      <c r="BS25" s="207">
        <f t="shared" si="13"/>
        <v>0.30558779638534239</v>
      </c>
      <c r="BT25" s="214">
        <v>42</v>
      </c>
      <c r="BU25" s="214">
        <v>40</v>
      </c>
      <c r="BV25" s="215">
        <v>26.67</v>
      </c>
      <c r="BW25" s="207">
        <f t="shared" si="14"/>
        <v>0.34587962195324157</v>
      </c>
      <c r="BX25" s="207">
        <f t="shared" si="15"/>
        <v>0.34256342231802356</v>
      </c>
      <c r="BY25" s="207">
        <f t="shared" si="16"/>
        <v>0.34405571215387165</v>
      </c>
      <c r="BZ25" s="207">
        <f t="shared" si="26"/>
        <v>0.35019068147902505</v>
      </c>
      <c r="CA25" s="207">
        <f t="shared" si="27"/>
        <v>0.35101973138782955</v>
      </c>
      <c r="CB25" s="207">
        <f t="shared" si="28"/>
        <v>0.33103448275862069</v>
      </c>
      <c r="CC25" s="207"/>
      <c r="CD25" s="33">
        <f t="shared" si="29"/>
        <v>0.35748632067650471</v>
      </c>
      <c r="CE25" s="33">
        <f t="shared" si="30"/>
        <v>0.33793103448275863</v>
      </c>
      <c r="CF25" s="48">
        <v>3500</v>
      </c>
      <c r="CG25" s="73">
        <v>1508</v>
      </c>
      <c r="CH25" s="56"/>
      <c r="CI25" s="50">
        <f t="shared" si="31"/>
        <v>25.00414524954402</v>
      </c>
      <c r="CJ25" s="51"/>
      <c r="CK25" s="52"/>
      <c r="CL25" s="52"/>
      <c r="CM25" s="53"/>
      <c r="CN25" s="53">
        <v>5129035.1500000004</v>
      </c>
      <c r="CO25" s="53">
        <f t="shared" si="32"/>
        <v>0</v>
      </c>
      <c r="CP25" s="52"/>
      <c r="CQ25" s="53"/>
      <c r="CR25" s="53"/>
      <c r="CS25" s="53"/>
      <c r="CT25" s="54">
        <f t="shared" si="18"/>
        <v>37.191178908970322</v>
      </c>
      <c r="CU25" s="54">
        <f t="shared" si="19"/>
        <v>36.306247976691488</v>
      </c>
      <c r="CV25" s="48">
        <f t="shared" si="20"/>
        <v>0</v>
      </c>
    </row>
    <row r="26" spans="1:100" x14ac:dyDescent="0.25">
      <c r="A26" s="23" t="s">
        <v>240</v>
      </c>
      <c r="B26" s="24">
        <v>2</v>
      </c>
      <c r="C26" s="24">
        <v>10</v>
      </c>
      <c r="D26" s="24">
        <f t="shared" si="0"/>
        <v>1118</v>
      </c>
      <c r="E26" s="24">
        <v>30</v>
      </c>
      <c r="F26" s="24">
        <v>0</v>
      </c>
      <c r="G26" s="24">
        <v>295</v>
      </c>
      <c r="H26" s="24">
        <v>0</v>
      </c>
      <c r="I26" s="24">
        <v>275</v>
      </c>
      <c r="J26" s="24">
        <v>270</v>
      </c>
      <c r="K26" s="24">
        <v>0</v>
      </c>
      <c r="L26" s="24">
        <v>222</v>
      </c>
      <c r="M26" s="24">
        <v>26</v>
      </c>
      <c r="N26" s="24">
        <v>10</v>
      </c>
      <c r="O26" s="24">
        <v>11</v>
      </c>
      <c r="P26" s="24">
        <v>11</v>
      </c>
      <c r="Q26" s="24">
        <v>11</v>
      </c>
      <c r="R26" s="24">
        <f t="shared" si="1"/>
        <v>0</v>
      </c>
      <c r="S26" s="80">
        <v>2752</v>
      </c>
      <c r="T26" s="24">
        <v>377</v>
      </c>
      <c r="U26" s="24">
        <v>382</v>
      </c>
      <c r="V26" s="24">
        <v>384</v>
      </c>
      <c r="W26" s="26">
        <f t="shared" si="2"/>
        <v>5</v>
      </c>
      <c r="X26" s="26">
        <v>387</v>
      </c>
      <c r="Y26" s="80">
        <v>3054</v>
      </c>
      <c r="Z26" s="26">
        <v>485</v>
      </c>
      <c r="AA26" s="26">
        <v>856</v>
      </c>
      <c r="AB26" s="26">
        <v>945</v>
      </c>
      <c r="AC26" s="26">
        <f t="shared" si="3"/>
        <v>89</v>
      </c>
      <c r="AD26" s="27">
        <f t="shared" si="4"/>
        <v>10.397196261682243</v>
      </c>
      <c r="AE26" s="28">
        <v>20</v>
      </c>
      <c r="AF26" s="29">
        <v>3054</v>
      </c>
      <c r="AG26" s="73">
        <v>2291</v>
      </c>
      <c r="AH26" s="29">
        <v>3243</v>
      </c>
      <c r="AI26" s="30">
        <v>1511</v>
      </c>
      <c r="AJ26" s="30">
        <v>1405</v>
      </c>
      <c r="AK26" s="31">
        <f t="shared" si="5"/>
        <v>51.053779069767444</v>
      </c>
      <c r="AL26" s="31">
        <f t="shared" si="6"/>
        <v>46.005239030779308</v>
      </c>
      <c r="AM26" s="32">
        <v>1305</v>
      </c>
      <c r="AN26" s="32">
        <v>1346</v>
      </c>
      <c r="AO26" s="32">
        <v>1370</v>
      </c>
      <c r="AP26" s="32">
        <v>1522</v>
      </c>
      <c r="AQ26" s="32">
        <v>2026</v>
      </c>
      <c r="AR26" s="32">
        <v>2141</v>
      </c>
      <c r="AS26" s="32">
        <v>2177</v>
      </c>
      <c r="AT26" s="188">
        <v>52</v>
      </c>
      <c r="AU26" s="188">
        <v>186</v>
      </c>
      <c r="AV26" s="188">
        <v>466</v>
      </c>
      <c r="AW26" s="48">
        <v>1260</v>
      </c>
      <c r="AX26" s="48">
        <v>1297</v>
      </c>
      <c r="AY26" s="48">
        <v>1463</v>
      </c>
      <c r="AZ26" s="48">
        <v>1557</v>
      </c>
      <c r="BA26" s="48">
        <v>1615</v>
      </c>
      <c r="BB26" s="48">
        <v>1621</v>
      </c>
      <c r="BC26" s="48">
        <v>1643</v>
      </c>
      <c r="BD26" s="48">
        <v>1645</v>
      </c>
      <c r="BE26" s="48">
        <v>1645</v>
      </c>
      <c r="BF26" s="48">
        <v>1658</v>
      </c>
      <c r="BG26" s="48">
        <v>1660</v>
      </c>
      <c r="BH26" s="207">
        <f t="shared" si="7"/>
        <v>0.51178781925343808</v>
      </c>
      <c r="BI26" s="207">
        <f t="shared" si="8"/>
        <v>0.52095612311722328</v>
      </c>
      <c r="BJ26" s="207">
        <f t="shared" si="9"/>
        <v>0.57989521938441391</v>
      </c>
      <c r="BK26" s="207">
        <f t="shared" si="10"/>
        <v>0.59332023575638504</v>
      </c>
      <c r="BL26" s="207">
        <f t="shared" si="11"/>
        <v>0.6011787819253438</v>
      </c>
      <c r="BM26" s="207">
        <f t="shared" si="21"/>
        <v>0.65094957432874923</v>
      </c>
      <c r="BN26" s="207">
        <f t="shared" si="22"/>
        <v>0.66339227242960053</v>
      </c>
      <c r="BO26" s="207">
        <f t="shared" si="23"/>
        <v>0.6601911810052421</v>
      </c>
      <c r="BP26" s="33">
        <f t="shared" si="24"/>
        <v>0.71283562540929923</v>
      </c>
      <c r="BQ26" s="33">
        <f t="shared" si="25"/>
        <v>0.6712920135676842</v>
      </c>
      <c r="BR26" s="207">
        <f t="shared" si="12"/>
        <v>0.412573673870334</v>
      </c>
      <c r="BS26" s="207">
        <f t="shared" si="13"/>
        <v>0.42468893254747869</v>
      </c>
      <c r="BT26" s="214">
        <v>10</v>
      </c>
      <c r="BU26" s="214">
        <v>10</v>
      </c>
      <c r="BV26" s="215">
        <v>73.33</v>
      </c>
      <c r="BW26" s="207">
        <f t="shared" si="14"/>
        <v>0.50982318271119842</v>
      </c>
      <c r="BX26" s="207">
        <f t="shared" si="15"/>
        <v>0.52881466928618204</v>
      </c>
      <c r="BY26" s="207">
        <f t="shared" si="16"/>
        <v>0.5307793058284217</v>
      </c>
      <c r="BZ26" s="207">
        <f t="shared" si="26"/>
        <v>0.53798297314996724</v>
      </c>
      <c r="CA26" s="207">
        <f t="shared" si="27"/>
        <v>0.53863785199738046</v>
      </c>
      <c r="CB26" s="207">
        <f t="shared" si="28"/>
        <v>0.50724637681159424</v>
      </c>
      <c r="CC26" s="207"/>
      <c r="CD26" s="33">
        <f t="shared" si="29"/>
        <v>0.54354944335297972</v>
      </c>
      <c r="CE26" s="33">
        <f t="shared" si="30"/>
        <v>0.5118717237126118</v>
      </c>
      <c r="CF26" s="48">
        <v>6000</v>
      </c>
      <c r="CG26" s="73">
        <v>466</v>
      </c>
      <c r="CH26" s="56">
        <f>AV26/(CG26/100)</f>
        <v>100</v>
      </c>
      <c r="CI26" s="50">
        <f t="shared" si="31"/>
        <v>15.258677144728226</v>
      </c>
      <c r="CJ26" s="51">
        <f>AV26/(AF26/100)</f>
        <v>15.258677144728226</v>
      </c>
      <c r="CK26" s="52">
        <f>CF26*CG26</f>
        <v>2796000</v>
      </c>
      <c r="CL26" s="52">
        <f>CF26*AV26</f>
        <v>2796000</v>
      </c>
      <c r="CM26" s="53">
        <v>2695831.18</v>
      </c>
      <c r="CN26" s="53">
        <v>2696227.84</v>
      </c>
      <c r="CO26" s="53">
        <f t="shared" si="32"/>
        <v>100168.81999999983</v>
      </c>
      <c r="CP26" s="52">
        <v>99772.160000000003</v>
      </c>
      <c r="CQ26" s="53">
        <f>CK26-CM26</f>
        <v>100168.81999999983</v>
      </c>
      <c r="CR26" s="53">
        <v>466</v>
      </c>
      <c r="CS26" s="53">
        <v>466</v>
      </c>
      <c r="CT26" s="54">
        <f t="shared" si="18"/>
        <v>34.338662790697676</v>
      </c>
      <c r="CU26" s="54">
        <f t="shared" si="19"/>
        <v>30.943025540275048</v>
      </c>
      <c r="CV26" s="48">
        <f t="shared" si="20"/>
        <v>6.0903732809430258</v>
      </c>
    </row>
    <row r="27" spans="1:100" x14ac:dyDescent="0.25">
      <c r="A27" s="23" t="s">
        <v>241</v>
      </c>
      <c r="B27" s="24">
        <v>2</v>
      </c>
      <c r="C27" s="24">
        <v>5</v>
      </c>
      <c r="D27" s="24">
        <f t="shared" si="0"/>
        <v>905</v>
      </c>
      <c r="E27" s="24">
        <v>54</v>
      </c>
      <c r="F27" s="24">
        <v>31</v>
      </c>
      <c r="G27" s="24">
        <v>126</v>
      </c>
      <c r="H27" s="24">
        <v>20</v>
      </c>
      <c r="I27" s="24">
        <v>408</v>
      </c>
      <c r="J27" s="24">
        <v>204</v>
      </c>
      <c r="K27" s="24">
        <v>0</v>
      </c>
      <c r="L27" s="24">
        <v>62</v>
      </c>
      <c r="M27" s="24">
        <v>0</v>
      </c>
      <c r="N27" s="24">
        <v>7</v>
      </c>
      <c r="O27" s="24">
        <v>7</v>
      </c>
      <c r="P27" s="24">
        <v>7</v>
      </c>
      <c r="Q27" s="24">
        <v>7</v>
      </c>
      <c r="R27" s="24">
        <f t="shared" si="1"/>
        <v>0</v>
      </c>
      <c r="S27" s="25">
        <v>1535</v>
      </c>
      <c r="T27" s="26">
        <v>672</v>
      </c>
      <c r="U27" s="26">
        <v>685</v>
      </c>
      <c r="V27" s="26">
        <v>699</v>
      </c>
      <c r="W27" s="26">
        <f t="shared" si="2"/>
        <v>13</v>
      </c>
      <c r="X27" s="26">
        <v>739</v>
      </c>
      <c r="Y27" s="25">
        <v>1548</v>
      </c>
      <c r="Z27" s="26">
        <v>781</v>
      </c>
      <c r="AA27" s="26">
        <v>794</v>
      </c>
      <c r="AB27" s="26">
        <v>824</v>
      </c>
      <c r="AC27" s="26">
        <f t="shared" si="3"/>
        <v>30</v>
      </c>
      <c r="AD27" s="27">
        <f t="shared" si="4"/>
        <v>3.7783375314861458</v>
      </c>
      <c r="AE27" s="28">
        <v>592</v>
      </c>
      <c r="AF27" s="29">
        <f>[1]Лист1!B27</f>
        <v>1476</v>
      </c>
      <c r="AG27" s="73">
        <v>1107</v>
      </c>
      <c r="AH27" s="29">
        <v>1560</v>
      </c>
      <c r="AI27" s="30">
        <v>648</v>
      </c>
      <c r="AJ27" s="30">
        <v>639</v>
      </c>
      <c r="AK27" s="31">
        <f t="shared" si="5"/>
        <v>41.628664495114009</v>
      </c>
      <c r="AL27" s="31">
        <f t="shared" si="6"/>
        <v>41.279069767441861</v>
      </c>
      <c r="AM27" s="32">
        <v>645</v>
      </c>
      <c r="AN27" s="32">
        <v>642</v>
      </c>
      <c r="AO27" s="32">
        <v>656</v>
      </c>
      <c r="AP27" s="32">
        <v>672</v>
      </c>
      <c r="AQ27" s="32">
        <v>1129</v>
      </c>
      <c r="AR27" s="32">
        <v>1154</v>
      </c>
      <c r="AS27" s="32">
        <v>1156</v>
      </c>
      <c r="AT27" s="188">
        <v>443</v>
      </c>
      <c r="AU27" s="188">
        <v>443</v>
      </c>
      <c r="AV27" s="188">
        <v>443</v>
      </c>
      <c r="AW27" s="48">
        <v>904</v>
      </c>
      <c r="AX27" s="48">
        <v>911</v>
      </c>
      <c r="AY27" s="48">
        <v>923</v>
      </c>
      <c r="AZ27" s="48">
        <v>924</v>
      </c>
      <c r="BA27" s="48">
        <v>980</v>
      </c>
      <c r="BB27" s="48">
        <v>986</v>
      </c>
      <c r="BC27" s="48">
        <v>1035</v>
      </c>
      <c r="BD27" s="48">
        <v>1063</v>
      </c>
      <c r="BE27" s="48">
        <v>1106</v>
      </c>
      <c r="BF27" s="48">
        <v>1118</v>
      </c>
      <c r="BG27" s="44">
        <v>1118</v>
      </c>
      <c r="BH27" s="207">
        <f t="shared" si="7"/>
        <v>0.73915989159891604</v>
      </c>
      <c r="BI27" s="207">
        <f t="shared" si="8"/>
        <v>0.73306233062330628</v>
      </c>
      <c r="BJ27" s="207">
        <f t="shared" si="9"/>
        <v>0.73712737127371275</v>
      </c>
      <c r="BK27" s="207">
        <f t="shared" si="10"/>
        <v>0.73509485094850946</v>
      </c>
      <c r="BL27" s="207">
        <f t="shared" si="11"/>
        <v>0.74457994579945797</v>
      </c>
      <c r="BM27" s="207">
        <f t="shared" si="21"/>
        <v>0.75542005420054203</v>
      </c>
      <c r="BN27" s="207">
        <f t="shared" si="22"/>
        <v>0.76490514905149054</v>
      </c>
      <c r="BO27" s="207">
        <f t="shared" si="23"/>
        <v>0.73974358974358978</v>
      </c>
      <c r="BP27" s="33">
        <f t="shared" si="24"/>
        <v>0.78319783197831983</v>
      </c>
      <c r="BQ27" s="33">
        <f t="shared" si="25"/>
        <v>0.74102564102564106</v>
      </c>
      <c r="BR27" s="207">
        <f t="shared" si="12"/>
        <v>0.61246612466124661</v>
      </c>
      <c r="BS27" s="207">
        <f t="shared" si="13"/>
        <v>0.61720867208672092</v>
      </c>
      <c r="BT27" s="208">
        <v>24</v>
      </c>
      <c r="BU27" s="208">
        <v>24</v>
      </c>
      <c r="BV27" s="209">
        <v>100</v>
      </c>
      <c r="BW27" s="207">
        <f t="shared" si="14"/>
        <v>0.62601626016260159</v>
      </c>
      <c r="BX27" s="207">
        <f t="shared" si="15"/>
        <v>0.66395663956639561</v>
      </c>
      <c r="BY27" s="207">
        <f t="shared" si="16"/>
        <v>0.66802168021680219</v>
      </c>
      <c r="BZ27" s="207">
        <f t="shared" si="26"/>
        <v>0.70121951219512191</v>
      </c>
      <c r="CA27" s="207">
        <f t="shared" si="27"/>
        <v>0.72018970189701892</v>
      </c>
      <c r="CB27" s="207">
        <f t="shared" si="28"/>
        <v>0.70897435897435901</v>
      </c>
      <c r="CC27" s="207"/>
      <c r="CD27" s="33">
        <f t="shared" si="29"/>
        <v>0.75745257452574521</v>
      </c>
      <c r="CE27" s="33">
        <f t="shared" si="30"/>
        <v>0.71666666666666667</v>
      </c>
      <c r="CF27" s="48">
        <v>6700</v>
      </c>
      <c r="CG27" s="48">
        <v>443</v>
      </c>
      <c r="CH27" s="56">
        <f>AV27/(CG27/100)</f>
        <v>100</v>
      </c>
      <c r="CI27" s="50">
        <f t="shared" si="31"/>
        <v>30.013550135501355</v>
      </c>
      <c r="CJ27" s="51">
        <f>AV27/(AF27/100)</f>
        <v>30.013550135501355</v>
      </c>
      <c r="CK27" s="52">
        <f>CF27*CG27</f>
        <v>2968100</v>
      </c>
      <c r="CL27" s="52">
        <f>CF27*AV27</f>
        <v>2968100</v>
      </c>
      <c r="CM27" s="53">
        <v>1906343.83</v>
      </c>
      <c r="CN27" s="53">
        <v>2720264.33</v>
      </c>
      <c r="CO27" s="53">
        <f t="shared" si="32"/>
        <v>1061756.17</v>
      </c>
      <c r="CP27" s="52">
        <v>247835.67</v>
      </c>
      <c r="CQ27" s="53">
        <f>CK27-CM27</f>
        <v>1061756.17</v>
      </c>
      <c r="CR27" s="53">
        <v>885</v>
      </c>
      <c r="CS27" s="53">
        <v>608</v>
      </c>
      <c r="CT27" s="54">
        <f t="shared" si="18"/>
        <v>53.680781758957657</v>
      </c>
      <c r="CU27" s="54">
        <f t="shared" si="19"/>
        <v>53.229974160206716</v>
      </c>
      <c r="CV27" s="48">
        <f t="shared" si="20"/>
        <v>30.013550135501355</v>
      </c>
    </row>
    <row r="28" spans="1:100" x14ac:dyDescent="0.25">
      <c r="A28" s="23" t="s">
        <v>242</v>
      </c>
      <c r="B28" s="24">
        <v>3</v>
      </c>
      <c r="C28" s="24">
        <v>15</v>
      </c>
      <c r="D28" s="24">
        <f t="shared" si="0"/>
        <v>3111</v>
      </c>
      <c r="E28" s="24">
        <v>122</v>
      </c>
      <c r="F28" s="24">
        <v>0</v>
      </c>
      <c r="G28" s="24">
        <v>56</v>
      </c>
      <c r="H28" s="24">
        <v>41</v>
      </c>
      <c r="I28" s="24">
        <v>646</v>
      </c>
      <c r="J28" s="24">
        <v>370</v>
      </c>
      <c r="K28" s="24">
        <v>0</v>
      </c>
      <c r="L28" s="24">
        <v>1876</v>
      </c>
      <c r="M28" s="24">
        <v>0</v>
      </c>
      <c r="N28" s="24">
        <v>15</v>
      </c>
      <c r="O28" s="24">
        <v>15</v>
      </c>
      <c r="P28" s="24">
        <v>15</v>
      </c>
      <c r="Q28" s="24">
        <v>16</v>
      </c>
      <c r="R28" s="24">
        <f t="shared" si="1"/>
        <v>1</v>
      </c>
      <c r="S28" s="25">
        <v>5781</v>
      </c>
      <c r="T28" s="26">
        <v>63</v>
      </c>
      <c r="U28" s="26">
        <v>76</v>
      </c>
      <c r="V28" s="26">
        <v>498</v>
      </c>
      <c r="W28" s="26">
        <f t="shared" si="2"/>
        <v>13</v>
      </c>
      <c r="X28" s="26">
        <v>1763</v>
      </c>
      <c r="Y28" s="25">
        <v>5840</v>
      </c>
      <c r="Z28" s="26">
        <v>2346</v>
      </c>
      <c r="AA28" s="26">
        <v>2409</v>
      </c>
      <c r="AB28" s="26">
        <v>2436</v>
      </c>
      <c r="AC28" s="26">
        <f t="shared" si="3"/>
        <v>27</v>
      </c>
      <c r="AD28" s="27">
        <f t="shared" si="4"/>
        <v>1.1207970112079702</v>
      </c>
      <c r="AE28" s="28">
        <v>5</v>
      </c>
      <c r="AF28" s="29">
        <f>[1]Лист1!B28</f>
        <v>5840</v>
      </c>
      <c r="AG28" s="56">
        <v>4380</v>
      </c>
      <c r="AH28" s="29">
        <v>5993</v>
      </c>
      <c r="AI28" s="30">
        <v>2625</v>
      </c>
      <c r="AJ28" s="30">
        <v>2049</v>
      </c>
      <c r="AK28" s="31">
        <f t="shared" si="5"/>
        <v>35.443694862480541</v>
      </c>
      <c r="AL28" s="31">
        <f t="shared" si="6"/>
        <v>35.085616438356162</v>
      </c>
      <c r="AM28" s="32">
        <v>2039</v>
      </c>
      <c r="AN28" s="32">
        <v>2039</v>
      </c>
      <c r="AO28" s="32">
        <v>2043</v>
      </c>
      <c r="AP28" s="32">
        <v>2107</v>
      </c>
      <c r="AQ28" s="32">
        <v>2930</v>
      </c>
      <c r="AR28" s="32">
        <v>3078</v>
      </c>
      <c r="AS28" s="32">
        <v>3118</v>
      </c>
      <c r="AT28" s="188">
        <v>2</v>
      </c>
      <c r="AU28" s="188">
        <v>617</v>
      </c>
      <c r="AV28" s="188">
        <v>685</v>
      </c>
      <c r="AW28" s="48">
        <v>1183</v>
      </c>
      <c r="AX28" s="48">
        <v>1223</v>
      </c>
      <c r="AY28" s="48">
        <v>1433</v>
      </c>
      <c r="AZ28" s="48">
        <v>1497</v>
      </c>
      <c r="BA28" s="48">
        <v>1499</v>
      </c>
      <c r="BB28" s="48">
        <v>1497</v>
      </c>
      <c r="BC28" s="48">
        <v>1558</v>
      </c>
      <c r="BD28" s="48">
        <v>1559</v>
      </c>
      <c r="BE28" s="48">
        <v>1562</v>
      </c>
      <c r="BF28" s="48">
        <v>1575</v>
      </c>
      <c r="BG28" s="44">
        <v>1598</v>
      </c>
      <c r="BH28" s="207">
        <f t="shared" si="7"/>
        <v>0.44982876712328768</v>
      </c>
      <c r="BI28" s="207">
        <f t="shared" si="8"/>
        <v>0.45650684931506852</v>
      </c>
      <c r="BJ28" s="207">
        <f t="shared" si="9"/>
        <v>0.46643835616438356</v>
      </c>
      <c r="BK28" s="207">
        <f t="shared" si="10"/>
        <v>0.46643835616438356</v>
      </c>
      <c r="BL28" s="207">
        <f t="shared" si="11"/>
        <v>0.4671232876712329</v>
      </c>
      <c r="BM28" s="207">
        <f t="shared" si="21"/>
        <v>0.4780821917808219</v>
      </c>
      <c r="BN28" s="207">
        <f t="shared" si="22"/>
        <v>0.50171232876712324</v>
      </c>
      <c r="BO28" s="207">
        <f t="shared" si="23"/>
        <v>0.51359919906557649</v>
      </c>
      <c r="BP28" s="33">
        <f t="shared" si="24"/>
        <v>0.53390410958904111</v>
      </c>
      <c r="BQ28" s="33">
        <f t="shared" si="25"/>
        <v>0.52027365259469383</v>
      </c>
      <c r="BR28" s="207">
        <f t="shared" si="12"/>
        <v>0.20256849315068493</v>
      </c>
      <c r="BS28" s="207">
        <f t="shared" si="13"/>
        <v>0.20941780821917808</v>
      </c>
      <c r="BT28" s="210">
        <v>38</v>
      </c>
      <c r="BU28" s="210">
        <v>36</v>
      </c>
      <c r="BV28" s="211">
        <v>80</v>
      </c>
      <c r="BW28" s="207">
        <f t="shared" si="14"/>
        <v>0.25633561643835617</v>
      </c>
      <c r="BX28" s="207">
        <f t="shared" si="15"/>
        <v>0.25667808219178084</v>
      </c>
      <c r="BY28" s="207">
        <f t="shared" si="16"/>
        <v>0.25633561643835617</v>
      </c>
      <c r="BZ28" s="207">
        <f t="shared" si="26"/>
        <v>0.26678082191780822</v>
      </c>
      <c r="CA28" s="207">
        <f t="shared" si="27"/>
        <v>0.26695205479452055</v>
      </c>
      <c r="CB28" s="207">
        <f t="shared" si="28"/>
        <v>0.26063741031203069</v>
      </c>
      <c r="CC28" s="207"/>
      <c r="CD28" s="33">
        <f t="shared" si="29"/>
        <v>0.27363013698630134</v>
      </c>
      <c r="CE28" s="33">
        <f t="shared" si="30"/>
        <v>0.26664441848823628</v>
      </c>
      <c r="CF28" s="48">
        <v>5200</v>
      </c>
      <c r="CG28" s="56">
        <v>943</v>
      </c>
      <c r="CH28" s="56">
        <f>AV28/(CG28/100)</f>
        <v>72.640509013785788</v>
      </c>
      <c r="CI28" s="50">
        <f t="shared" si="31"/>
        <v>16.147260273972602</v>
      </c>
      <c r="CJ28" s="51">
        <f>AV28/(AF28/100)</f>
        <v>11.729452054794521</v>
      </c>
      <c r="CK28" s="52">
        <f>CF28*CG28</f>
        <v>4903600</v>
      </c>
      <c r="CL28" s="52">
        <f>CF28*AV28</f>
        <v>3562000</v>
      </c>
      <c r="CM28" s="53">
        <v>2675039.5499999998</v>
      </c>
      <c r="CN28" s="53">
        <v>4253911.3600000003</v>
      </c>
      <c r="CO28" s="53">
        <f t="shared" si="32"/>
        <v>886960.45000000019</v>
      </c>
      <c r="CP28" s="52">
        <v>649688.64</v>
      </c>
      <c r="CQ28" s="53">
        <f>CK28-CM28</f>
        <v>2228560.4500000002</v>
      </c>
      <c r="CR28" s="53">
        <v>943</v>
      </c>
      <c r="CS28" s="53">
        <v>646</v>
      </c>
      <c r="CT28" s="54">
        <f t="shared" si="18"/>
        <v>42.138038401660609</v>
      </c>
      <c r="CU28" s="54">
        <f t="shared" si="19"/>
        <v>41.712328767123289</v>
      </c>
      <c r="CV28" s="48">
        <f t="shared" si="20"/>
        <v>10.565068493150685</v>
      </c>
    </row>
    <row r="29" spans="1:100" x14ac:dyDescent="0.25">
      <c r="A29" s="23" t="s">
        <v>243</v>
      </c>
      <c r="B29" s="24">
        <v>3</v>
      </c>
      <c r="C29" s="24">
        <v>33</v>
      </c>
      <c r="D29" s="24">
        <f t="shared" si="0"/>
        <v>3599</v>
      </c>
      <c r="E29" s="24">
        <v>71</v>
      </c>
      <c r="F29" s="24">
        <v>0</v>
      </c>
      <c r="G29" s="24">
        <v>103</v>
      </c>
      <c r="H29" s="24">
        <v>42</v>
      </c>
      <c r="I29" s="24">
        <v>1090</v>
      </c>
      <c r="J29" s="24">
        <v>1539</v>
      </c>
      <c r="K29" s="24">
        <v>192</v>
      </c>
      <c r="L29" s="24">
        <v>504</v>
      </c>
      <c r="M29" s="24">
        <v>58</v>
      </c>
      <c r="N29" s="24">
        <v>35</v>
      </c>
      <c r="O29" s="24">
        <v>37</v>
      </c>
      <c r="P29" s="24">
        <v>37</v>
      </c>
      <c r="Q29" s="24">
        <v>37</v>
      </c>
      <c r="R29" s="24">
        <f t="shared" si="1"/>
        <v>0</v>
      </c>
      <c r="S29" s="25">
        <v>6864</v>
      </c>
      <c r="T29" s="26">
        <v>997</v>
      </c>
      <c r="U29" s="26">
        <v>1314</v>
      </c>
      <c r="V29" s="26">
        <v>1398</v>
      </c>
      <c r="W29" s="26">
        <f t="shared" si="2"/>
        <v>317</v>
      </c>
      <c r="X29" s="26">
        <v>1451</v>
      </c>
      <c r="Y29" s="25">
        <v>6956</v>
      </c>
      <c r="Z29" s="26">
        <v>2005</v>
      </c>
      <c r="AA29" s="26">
        <v>2305</v>
      </c>
      <c r="AB29" s="26">
        <v>2316</v>
      </c>
      <c r="AC29" s="26">
        <f t="shared" si="3"/>
        <v>11</v>
      </c>
      <c r="AD29" s="27">
        <f t="shared" si="4"/>
        <v>0.47722342733188716</v>
      </c>
      <c r="AE29" s="28">
        <v>262</v>
      </c>
      <c r="AF29" s="29">
        <f>[1]Лист1!B29</f>
        <v>6946</v>
      </c>
      <c r="AG29" s="29"/>
      <c r="AH29" s="29">
        <v>7114</v>
      </c>
      <c r="AI29" s="30">
        <v>4536</v>
      </c>
      <c r="AJ29" s="30">
        <v>4501</v>
      </c>
      <c r="AK29" s="31">
        <f t="shared" si="5"/>
        <v>65.574009324009324</v>
      </c>
      <c r="AL29" s="31">
        <f t="shared" si="6"/>
        <v>64.706728004600336</v>
      </c>
      <c r="AM29" s="32">
        <v>3975</v>
      </c>
      <c r="AN29" s="32">
        <v>4059</v>
      </c>
      <c r="AO29" s="32">
        <v>4093</v>
      </c>
      <c r="AP29" s="32">
        <v>4551</v>
      </c>
      <c r="AQ29" s="32">
        <v>5245</v>
      </c>
      <c r="AR29" s="32">
        <v>5247</v>
      </c>
      <c r="AS29" s="32">
        <v>5255</v>
      </c>
      <c r="AT29" s="188"/>
      <c r="AU29" s="188">
        <v>99</v>
      </c>
      <c r="AV29" s="188">
        <v>691</v>
      </c>
      <c r="AW29" s="48">
        <v>2096</v>
      </c>
      <c r="AX29" s="48">
        <v>2128</v>
      </c>
      <c r="AY29" s="48">
        <v>2432</v>
      </c>
      <c r="AZ29" s="48">
        <v>2619</v>
      </c>
      <c r="BA29" s="48">
        <v>2695</v>
      </c>
      <c r="BB29" s="48">
        <v>2711</v>
      </c>
      <c r="BC29" s="48">
        <v>2797</v>
      </c>
      <c r="BD29" s="48">
        <v>2798</v>
      </c>
      <c r="BE29" s="48">
        <v>2839</v>
      </c>
      <c r="BF29" s="48">
        <v>2844</v>
      </c>
      <c r="BG29" s="44">
        <v>2840</v>
      </c>
      <c r="BH29" s="207">
        <f t="shared" si="7"/>
        <v>0.65303771955082057</v>
      </c>
      <c r="BI29" s="207">
        <f t="shared" si="8"/>
        <v>0.66225165562913912</v>
      </c>
      <c r="BJ29" s="207">
        <f t="shared" si="9"/>
        <v>0.671753527209905</v>
      </c>
      <c r="BK29" s="207">
        <f t="shared" si="10"/>
        <v>0.683846818312698</v>
      </c>
      <c r="BL29" s="207">
        <f t="shared" si="11"/>
        <v>0.6887417218543046</v>
      </c>
      <c r="BM29" s="207">
        <f t="shared" si="21"/>
        <v>0.75467895191477108</v>
      </c>
      <c r="BN29" s="207">
        <f t="shared" si="22"/>
        <v>0.75511085516844223</v>
      </c>
      <c r="BO29" s="207">
        <f t="shared" si="23"/>
        <v>0.73755974135507452</v>
      </c>
      <c r="BP29" s="33">
        <f t="shared" si="24"/>
        <v>0.75655053268067951</v>
      </c>
      <c r="BQ29" s="33">
        <f t="shared" si="25"/>
        <v>0.73868428450941803</v>
      </c>
      <c r="BR29" s="207">
        <f t="shared" si="12"/>
        <v>0.30175640656492947</v>
      </c>
      <c r="BS29" s="207">
        <f t="shared" si="13"/>
        <v>0.30636337460408869</v>
      </c>
      <c r="BT29" s="208">
        <v>90</v>
      </c>
      <c r="BU29" s="208">
        <v>59</v>
      </c>
      <c r="BV29" s="209">
        <v>73.33</v>
      </c>
      <c r="BW29" s="207">
        <f t="shared" si="14"/>
        <v>0.37705154045493811</v>
      </c>
      <c r="BX29" s="207">
        <f t="shared" si="15"/>
        <v>0.38799308954794126</v>
      </c>
      <c r="BY29" s="207">
        <f t="shared" si="16"/>
        <v>0.3902965735675209</v>
      </c>
      <c r="BZ29" s="207">
        <f t="shared" si="26"/>
        <v>0.40267780017276128</v>
      </c>
      <c r="CA29" s="207">
        <f t="shared" si="27"/>
        <v>0.40282176792398505</v>
      </c>
      <c r="CB29" s="207">
        <f t="shared" si="28"/>
        <v>0.3990722518976666</v>
      </c>
      <c r="CC29" s="207"/>
      <c r="CD29" s="33">
        <f t="shared" si="29"/>
        <v>0.4088684134753815</v>
      </c>
      <c r="CE29" s="33">
        <f t="shared" si="30"/>
        <v>0.39921281979195949</v>
      </c>
      <c r="CF29" s="48">
        <v>6000</v>
      </c>
      <c r="CG29" s="48">
        <v>695</v>
      </c>
      <c r="CH29" s="56">
        <f>AV29/(CG29/100)</f>
        <v>99.42446043165468</v>
      </c>
      <c r="CI29" s="50">
        <f t="shared" si="31"/>
        <v>10.00575871004895</v>
      </c>
      <c r="CJ29" s="51">
        <f>AV29/(AF29/100)</f>
        <v>9.9481716095594592</v>
      </c>
      <c r="CK29" s="52">
        <f>CF29*CG29</f>
        <v>4170000</v>
      </c>
      <c r="CL29" s="52">
        <f>CF29*AV29</f>
        <v>4146000</v>
      </c>
      <c r="CM29" s="53">
        <v>1132811.22</v>
      </c>
      <c r="CN29" s="53">
        <v>4086173.76</v>
      </c>
      <c r="CO29" s="53">
        <f t="shared" si="32"/>
        <v>3013188.7800000003</v>
      </c>
      <c r="CP29" s="52">
        <v>83826.14</v>
      </c>
      <c r="CQ29" s="53">
        <f>CK29-CM29</f>
        <v>3037188.7800000003</v>
      </c>
      <c r="CR29" s="53">
        <v>1279</v>
      </c>
      <c r="CS29" s="53">
        <v>372</v>
      </c>
      <c r="CT29" s="54">
        <f t="shared" si="18"/>
        <v>33.74125874125874</v>
      </c>
      <c r="CU29" s="54">
        <f t="shared" si="19"/>
        <v>33.294997124784359</v>
      </c>
      <c r="CV29" s="48">
        <f t="shared" si="20"/>
        <v>1.4252807371148863</v>
      </c>
    </row>
    <row r="30" spans="1:100" x14ac:dyDescent="0.25">
      <c r="A30" s="23" t="s">
        <v>244</v>
      </c>
      <c r="B30" s="24">
        <v>2</v>
      </c>
      <c r="C30" s="24">
        <v>28</v>
      </c>
      <c r="D30" s="24">
        <f t="shared" si="0"/>
        <v>1990</v>
      </c>
      <c r="E30" s="24">
        <v>17</v>
      </c>
      <c r="F30" s="24">
        <v>0</v>
      </c>
      <c r="G30" s="24">
        <v>216</v>
      </c>
      <c r="H30" s="24">
        <v>51</v>
      </c>
      <c r="I30" s="24">
        <v>1107</v>
      </c>
      <c r="J30" s="24">
        <v>510</v>
      </c>
      <c r="K30" s="24">
        <v>0</v>
      </c>
      <c r="L30" s="24">
        <v>89</v>
      </c>
      <c r="M30" s="24">
        <v>0</v>
      </c>
      <c r="N30" s="24">
        <v>35</v>
      </c>
      <c r="O30" s="24">
        <v>36</v>
      </c>
      <c r="P30" s="24">
        <v>36</v>
      </c>
      <c r="Q30" s="24">
        <v>35</v>
      </c>
      <c r="R30" s="24">
        <f t="shared" si="1"/>
        <v>-1</v>
      </c>
      <c r="S30" s="25">
        <v>9362</v>
      </c>
      <c r="T30" s="26">
        <v>1037</v>
      </c>
      <c r="U30" s="26">
        <v>1089</v>
      </c>
      <c r="V30" s="26">
        <v>1289</v>
      </c>
      <c r="W30" s="26">
        <f t="shared" si="2"/>
        <v>52</v>
      </c>
      <c r="X30" s="26">
        <v>1828</v>
      </c>
      <c r="Y30" s="25">
        <v>9717</v>
      </c>
      <c r="Z30" s="26">
        <v>2587</v>
      </c>
      <c r="AA30" s="26">
        <v>2942</v>
      </c>
      <c r="AB30" s="26">
        <v>2955</v>
      </c>
      <c r="AC30" s="26">
        <f t="shared" si="3"/>
        <v>13</v>
      </c>
      <c r="AD30" s="27">
        <f t="shared" si="4"/>
        <v>0.44187627464309992</v>
      </c>
      <c r="AE30" s="28">
        <v>1</v>
      </c>
      <c r="AF30" s="29">
        <v>9666</v>
      </c>
      <c r="AG30" s="81">
        <v>7250</v>
      </c>
      <c r="AH30" s="29">
        <v>9912</v>
      </c>
      <c r="AI30" s="30">
        <v>4713</v>
      </c>
      <c r="AJ30" s="30">
        <v>4622</v>
      </c>
      <c r="AK30" s="31">
        <f t="shared" si="5"/>
        <v>49.369792779320655</v>
      </c>
      <c r="AL30" s="31">
        <f t="shared" si="6"/>
        <v>47.566121230832557</v>
      </c>
      <c r="AM30" s="32">
        <v>4504</v>
      </c>
      <c r="AN30" s="32">
        <v>4535</v>
      </c>
      <c r="AO30" s="32">
        <v>4539</v>
      </c>
      <c r="AP30" s="32">
        <v>4546</v>
      </c>
      <c r="AQ30" s="32">
        <v>5693</v>
      </c>
      <c r="AR30" s="32">
        <v>5699</v>
      </c>
      <c r="AS30" s="32">
        <v>5734</v>
      </c>
      <c r="AT30" s="188">
        <v>848</v>
      </c>
      <c r="AU30" s="188">
        <v>932</v>
      </c>
      <c r="AV30" s="188">
        <v>1149</v>
      </c>
      <c r="AW30" s="48">
        <v>3753</v>
      </c>
      <c r="AX30" s="48">
        <v>3766</v>
      </c>
      <c r="AY30" s="48">
        <v>4038</v>
      </c>
      <c r="AZ30" s="48">
        <v>4180</v>
      </c>
      <c r="BA30" s="48">
        <v>4316</v>
      </c>
      <c r="BB30" s="48">
        <v>4378</v>
      </c>
      <c r="BC30" s="48">
        <v>4483</v>
      </c>
      <c r="BD30" s="48">
        <v>4482</v>
      </c>
      <c r="BE30" s="48">
        <v>4476</v>
      </c>
      <c r="BF30" s="48">
        <v>4509</v>
      </c>
      <c r="BG30" s="44">
        <v>4524</v>
      </c>
      <c r="BH30" s="207">
        <f t="shared" si="7"/>
        <v>0.57531553900268984</v>
      </c>
      <c r="BI30" s="207">
        <f t="shared" si="8"/>
        <v>0.57459135112766402</v>
      </c>
      <c r="BJ30" s="207">
        <f t="shared" si="9"/>
        <v>0.584833436788744</v>
      </c>
      <c r="BK30" s="207">
        <f t="shared" si="10"/>
        <v>0.58804055452100146</v>
      </c>
      <c r="BL30" s="207">
        <f t="shared" si="11"/>
        <v>0.58845437616387342</v>
      </c>
      <c r="BM30" s="207">
        <f t="shared" si="21"/>
        <v>0.58917856403889923</v>
      </c>
      <c r="BN30" s="207">
        <f t="shared" si="22"/>
        <v>0.58897165321746325</v>
      </c>
      <c r="BO30" s="207">
        <f t="shared" si="23"/>
        <v>0.57495964487489915</v>
      </c>
      <c r="BP30" s="33">
        <f t="shared" si="24"/>
        <v>0.5932133250569005</v>
      </c>
      <c r="BQ30" s="33">
        <f t="shared" si="25"/>
        <v>0.57849071832122678</v>
      </c>
      <c r="BR30" s="207">
        <f t="shared" si="12"/>
        <v>0.38826815642458101</v>
      </c>
      <c r="BS30" s="207">
        <f t="shared" si="13"/>
        <v>0.38961307676391477</v>
      </c>
      <c r="BT30" s="208">
        <v>38</v>
      </c>
      <c r="BU30" s="208">
        <v>38</v>
      </c>
      <c r="BV30" s="209">
        <v>100</v>
      </c>
      <c r="BW30" s="207">
        <f t="shared" si="14"/>
        <v>0.43244361680115873</v>
      </c>
      <c r="BX30" s="207">
        <f t="shared" si="15"/>
        <v>0.44651355265880405</v>
      </c>
      <c r="BY30" s="207">
        <f t="shared" si="16"/>
        <v>0.45292778812331885</v>
      </c>
      <c r="BZ30" s="207">
        <f t="shared" si="26"/>
        <v>0.46379060624870683</v>
      </c>
      <c r="CA30" s="207">
        <f t="shared" si="27"/>
        <v>0.46368715083798884</v>
      </c>
      <c r="CB30" s="207">
        <f t="shared" si="28"/>
        <v>0.45157384987893462</v>
      </c>
      <c r="CC30" s="207"/>
      <c r="CD30" s="33">
        <f t="shared" si="29"/>
        <v>0.46803227808814402</v>
      </c>
      <c r="CE30" s="33">
        <f t="shared" si="30"/>
        <v>0.45641646489104115</v>
      </c>
      <c r="CF30" s="48">
        <v>5400</v>
      </c>
      <c r="CG30" s="48">
        <v>1150</v>
      </c>
      <c r="CH30" s="56">
        <f>AV30/(CG30/100)</f>
        <v>99.913043478260875</v>
      </c>
      <c r="CI30" s="50">
        <f t="shared" si="31"/>
        <v>11.897372232567763</v>
      </c>
      <c r="CJ30" s="51">
        <f>AV30/(AF30/100)</f>
        <v>11.887026691495965</v>
      </c>
      <c r="CK30" s="52">
        <f>CF30*CG30</f>
        <v>6210000</v>
      </c>
      <c r="CL30" s="52">
        <f>CF30*AV30</f>
        <v>6204600</v>
      </c>
      <c r="CM30" s="53">
        <v>5649709</v>
      </c>
      <c r="CN30" s="53">
        <v>5961981.5</v>
      </c>
      <c r="CO30" s="53">
        <f t="shared" si="32"/>
        <v>554891</v>
      </c>
      <c r="CP30" s="52">
        <v>248018.5</v>
      </c>
      <c r="CQ30" s="53">
        <f>CK30-CM30</f>
        <v>560291</v>
      </c>
      <c r="CR30" s="53">
        <v>1426</v>
      </c>
      <c r="CS30" s="53">
        <v>1419</v>
      </c>
      <c r="CT30" s="54">
        <f t="shared" si="18"/>
        <v>31.563768425550094</v>
      </c>
      <c r="CU30" s="54">
        <f t="shared" si="19"/>
        <v>30.410620561901823</v>
      </c>
      <c r="CV30" s="48">
        <f t="shared" si="20"/>
        <v>9.6420442789157867</v>
      </c>
    </row>
    <row r="31" spans="1:100" x14ac:dyDescent="0.25">
      <c r="A31" s="23" t="s">
        <v>245</v>
      </c>
      <c r="B31" s="24">
        <v>2</v>
      </c>
      <c r="C31" s="24">
        <v>6</v>
      </c>
      <c r="D31" s="24">
        <f t="shared" si="0"/>
        <v>811</v>
      </c>
      <c r="E31" s="24">
        <v>62</v>
      </c>
      <c r="F31" s="24">
        <v>0</v>
      </c>
      <c r="G31" s="24">
        <v>46</v>
      </c>
      <c r="H31" s="24">
        <v>20</v>
      </c>
      <c r="I31" s="24">
        <v>546</v>
      </c>
      <c r="J31" s="24">
        <v>117</v>
      </c>
      <c r="K31" s="24">
        <v>0</v>
      </c>
      <c r="L31" s="24">
        <v>20</v>
      </c>
      <c r="M31" s="24">
        <v>0</v>
      </c>
      <c r="N31" s="24">
        <v>7</v>
      </c>
      <c r="O31" s="24">
        <v>10</v>
      </c>
      <c r="P31" s="24">
        <v>11</v>
      </c>
      <c r="Q31" s="24">
        <v>11</v>
      </c>
      <c r="R31" s="24">
        <f t="shared" si="1"/>
        <v>0</v>
      </c>
      <c r="S31" s="25">
        <v>2151</v>
      </c>
      <c r="T31" s="26">
        <v>74</v>
      </c>
      <c r="U31" s="26">
        <v>76</v>
      </c>
      <c r="V31" s="26">
        <v>80</v>
      </c>
      <c r="W31" s="26">
        <f t="shared" si="2"/>
        <v>2</v>
      </c>
      <c r="X31" s="26">
        <v>88</v>
      </c>
      <c r="Y31" s="25">
        <v>2202</v>
      </c>
      <c r="Z31" s="26">
        <v>139</v>
      </c>
      <c r="AA31" s="26">
        <v>467</v>
      </c>
      <c r="AB31" s="26">
        <v>475</v>
      </c>
      <c r="AC31" s="26">
        <f t="shared" si="3"/>
        <v>8</v>
      </c>
      <c r="AD31" s="27">
        <f t="shared" si="4"/>
        <v>1.7130620985010707</v>
      </c>
      <c r="AE31" s="28">
        <v>38</v>
      </c>
      <c r="AF31" s="29">
        <f>[1]Лист1!B31</f>
        <v>2202</v>
      </c>
      <c r="AG31" s="29"/>
      <c r="AH31" s="29">
        <v>2235</v>
      </c>
      <c r="AI31" s="30">
        <v>604</v>
      </c>
      <c r="AJ31" s="30">
        <v>624</v>
      </c>
      <c r="AK31" s="31">
        <f t="shared" si="5"/>
        <v>29.009762900976288</v>
      </c>
      <c r="AL31" s="31">
        <f t="shared" si="6"/>
        <v>28.337874659400544</v>
      </c>
      <c r="AM31" s="32">
        <v>626</v>
      </c>
      <c r="AN31" s="32">
        <v>666</v>
      </c>
      <c r="AO31" s="32">
        <v>770</v>
      </c>
      <c r="AP31" s="32">
        <v>845</v>
      </c>
      <c r="AQ31" s="32">
        <v>845</v>
      </c>
      <c r="AR31" s="32">
        <v>848</v>
      </c>
      <c r="AS31" s="32">
        <v>855</v>
      </c>
      <c r="AT31" s="188"/>
      <c r="AU31" s="188"/>
      <c r="AV31" s="188"/>
      <c r="AW31" s="48">
        <v>574</v>
      </c>
      <c r="AX31" s="48">
        <v>593</v>
      </c>
      <c r="AY31" s="48">
        <v>685</v>
      </c>
      <c r="AZ31" s="48">
        <v>699</v>
      </c>
      <c r="BA31" s="48">
        <v>732</v>
      </c>
      <c r="BB31" s="48">
        <v>921</v>
      </c>
      <c r="BC31" s="48">
        <v>968</v>
      </c>
      <c r="BD31" s="48">
        <v>969</v>
      </c>
      <c r="BE31" s="48">
        <v>979</v>
      </c>
      <c r="BF31" s="48">
        <v>980</v>
      </c>
      <c r="BG31" s="44">
        <v>982</v>
      </c>
      <c r="BH31" s="207">
        <f t="shared" si="7"/>
        <v>0.2742960944595822</v>
      </c>
      <c r="BI31" s="207">
        <f t="shared" si="8"/>
        <v>0.28337874659400547</v>
      </c>
      <c r="BJ31" s="207">
        <f t="shared" si="9"/>
        <v>0.28428701180744775</v>
      </c>
      <c r="BK31" s="207">
        <f t="shared" si="10"/>
        <v>0.3024523160762943</v>
      </c>
      <c r="BL31" s="207">
        <f t="shared" si="11"/>
        <v>0.34968210717529519</v>
      </c>
      <c r="BM31" s="207">
        <f t="shared" si="21"/>
        <v>0.38374205267938238</v>
      </c>
      <c r="BN31" s="207">
        <f t="shared" si="22"/>
        <v>0.38374205267938238</v>
      </c>
      <c r="BO31" s="207">
        <f t="shared" si="23"/>
        <v>0.37941834451901568</v>
      </c>
      <c r="BP31" s="33">
        <f t="shared" si="24"/>
        <v>0.38828337874659402</v>
      </c>
      <c r="BQ31" s="33">
        <f t="shared" si="25"/>
        <v>0.3825503355704698</v>
      </c>
      <c r="BR31" s="207">
        <f t="shared" si="12"/>
        <v>0.26067211625794734</v>
      </c>
      <c r="BS31" s="207">
        <f t="shared" si="13"/>
        <v>0.26930063578564939</v>
      </c>
      <c r="BT31" s="208"/>
      <c r="BU31" s="208"/>
      <c r="BV31" s="209"/>
      <c r="BW31" s="207">
        <f t="shared" si="14"/>
        <v>0.31743869209809267</v>
      </c>
      <c r="BX31" s="207">
        <f t="shared" si="15"/>
        <v>0.33242506811989103</v>
      </c>
      <c r="BY31" s="207">
        <f t="shared" si="16"/>
        <v>0.41825613079019075</v>
      </c>
      <c r="BZ31" s="207">
        <f t="shared" si="26"/>
        <v>0.43960036330608537</v>
      </c>
      <c r="CA31" s="207">
        <f t="shared" si="27"/>
        <v>0.44005449591280654</v>
      </c>
      <c r="CB31" s="207">
        <f t="shared" si="28"/>
        <v>0.43803131991051453</v>
      </c>
      <c r="CC31" s="207"/>
      <c r="CD31" s="33">
        <f t="shared" si="29"/>
        <v>0.44595821980018163</v>
      </c>
      <c r="CE31" s="33">
        <f t="shared" si="30"/>
        <v>0.43937360178970919</v>
      </c>
      <c r="CF31" s="48"/>
      <c r="CG31" s="48"/>
      <c r="CH31" s="56"/>
      <c r="CI31" s="50"/>
      <c r="CJ31" s="51"/>
      <c r="CK31" s="52"/>
      <c r="CL31" s="52"/>
      <c r="CM31" s="53"/>
      <c r="CN31" s="53"/>
      <c r="CO31" s="53"/>
      <c r="CP31" s="52"/>
      <c r="CQ31" s="53"/>
      <c r="CR31" s="53"/>
      <c r="CS31" s="53"/>
      <c r="CT31" s="54">
        <f t="shared" si="18"/>
        <v>22.08275220827522</v>
      </c>
      <c r="CU31" s="54">
        <f t="shared" si="19"/>
        <v>21.571298819255222</v>
      </c>
      <c r="CV31" s="48">
        <f t="shared" si="20"/>
        <v>0</v>
      </c>
    </row>
    <row r="32" spans="1:100" x14ac:dyDescent="0.25">
      <c r="A32" s="23" t="s">
        <v>246</v>
      </c>
      <c r="B32" s="24">
        <v>3</v>
      </c>
      <c r="C32" s="24">
        <v>3</v>
      </c>
      <c r="D32" s="24">
        <f t="shared" si="0"/>
        <v>1744</v>
      </c>
      <c r="E32" s="24">
        <v>0</v>
      </c>
      <c r="F32" s="24">
        <v>97</v>
      </c>
      <c r="G32" s="24">
        <v>21</v>
      </c>
      <c r="H32" s="24">
        <v>21</v>
      </c>
      <c r="I32" s="24">
        <v>656</v>
      </c>
      <c r="J32" s="24">
        <v>392</v>
      </c>
      <c r="K32" s="24">
        <v>0</v>
      </c>
      <c r="L32" s="24">
        <v>557</v>
      </c>
      <c r="M32" s="24">
        <v>0</v>
      </c>
      <c r="N32" s="24">
        <v>3</v>
      </c>
      <c r="O32" s="24">
        <v>3</v>
      </c>
      <c r="P32" s="24">
        <v>3</v>
      </c>
      <c r="Q32" s="24">
        <v>3</v>
      </c>
      <c r="R32" s="24">
        <f t="shared" si="1"/>
        <v>0</v>
      </c>
      <c r="S32" s="25">
        <v>1855</v>
      </c>
      <c r="T32" s="26">
        <v>653</v>
      </c>
      <c r="U32" s="26">
        <v>653</v>
      </c>
      <c r="V32" s="26">
        <v>686</v>
      </c>
      <c r="W32" s="26">
        <f t="shared" si="2"/>
        <v>0</v>
      </c>
      <c r="X32" s="26">
        <v>954</v>
      </c>
      <c r="Y32" s="25">
        <v>1885</v>
      </c>
      <c r="Z32" s="26">
        <v>1419</v>
      </c>
      <c r="AA32" s="26">
        <v>1508</v>
      </c>
      <c r="AB32" s="26">
        <v>1509</v>
      </c>
      <c r="AC32" s="26">
        <f t="shared" si="3"/>
        <v>1</v>
      </c>
      <c r="AD32" s="27">
        <f t="shared" si="4"/>
        <v>6.6312997347480113E-2</v>
      </c>
      <c r="AE32" s="28">
        <v>1064</v>
      </c>
      <c r="AF32" s="29">
        <f>[1]Лист1!B32</f>
        <v>1885</v>
      </c>
      <c r="AG32" s="29">
        <v>1181</v>
      </c>
      <c r="AH32" s="29">
        <v>1898</v>
      </c>
      <c r="AI32" s="30">
        <v>1143</v>
      </c>
      <c r="AJ32" s="30">
        <v>1144</v>
      </c>
      <c r="AK32" s="31">
        <f t="shared" si="5"/>
        <v>61.671159029649594</v>
      </c>
      <c r="AL32" s="31">
        <f t="shared" si="6"/>
        <v>60.689655172413786</v>
      </c>
      <c r="AM32" s="32">
        <v>1162</v>
      </c>
      <c r="AN32" s="32">
        <v>1162</v>
      </c>
      <c r="AO32" s="32">
        <v>1162</v>
      </c>
      <c r="AP32" s="32">
        <v>1162</v>
      </c>
      <c r="AQ32" s="32">
        <v>1161</v>
      </c>
      <c r="AR32" s="32">
        <v>1166</v>
      </c>
      <c r="AS32" s="32">
        <v>1162</v>
      </c>
      <c r="AT32" s="188"/>
      <c r="AU32" s="188"/>
      <c r="AV32" s="188"/>
      <c r="AW32" s="48">
        <v>458</v>
      </c>
      <c r="AX32" s="48">
        <v>461</v>
      </c>
      <c r="AY32" s="48">
        <v>687</v>
      </c>
      <c r="AZ32" s="48">
        <v>691</v>
      </c>
      <c r="BA32" s="48">
        <v>691</v>
      </c>
      <c r="BB32" s="48">
        <v>689</v>
      </c>
      <c r="BC32" s="48">
        <v>700</v>
      </c>
      <c r="BD32" s="48">
        <v>700</v>
      </c>
      <c r="BE32" s="48">
        <v>700</v>
      </c>
      <c r="BF32" s="48">
        <v>703</v>
      </c>
      <c r="BG32" s="44">
        <v>713</v>
      </c>
      <c r="BH32" s="207">
        <f t="shared" si="7"/>
        <v>0.60636604774535807</v>
      </c>
      <c r="BI32" s="207">
        <f t="shared" si="8"/>
        <v>0.60689655172413792</v>
      </c>
      <c r="BJ32" s="207">
        <f t="shared" si="9"/>
        <v>0.61644562334217512</v>
      </c>
      <c r="BK32" s="207">
        <f t="shared" si="10"/>
        <v>0.61644562334217512</v>
      </c>
      <c r="BL32" s="207">
        <f t="shared" si="11"/>
        <v>0.61644562334217512</v>
      </c>
      <c r="BM32" s="207">
        <f t="shared" si="21"/>
        <v>0.61644562334217512</v>
      </c>
      <c r="BN32" s="207">
        <f t="shared" si="22"/>
        <v>0.61591511936339527</v>
      </c>
      <c r="BO32" s="207">
        <f t="shared" si="23"/>
        <v>0.61433087460484725</v>
      </c>
      <c r="BP32" s="33">
        <f t="shared" si="24"/>
        <v>0.61644562334217512</v>
      </c>
      <c r="BQ32" s="33">
        <f t="shared" si="25"/>
        <v>0.61222339304531082</v>
      </c>
      <c r="BR32" s="207">
        <f t="shared" si="12"/>
        <v>0.24297082228116712</v>
      </c>
      <c r="BS32" s="207">
        <f t="shared" si="13"/>
        <v>0.24456233421750664</v>
      </c>
      <c r="BT32" s="208"/>
      <c r="BU32" s="208"/>
      <c r="BV32" s="209"/>
      <c r="BW32" s="207">
        <f t="shared" si="14"/>
        <v>0.36657824933687</v>
      </c>
      <c r="BX32" s="207">
        <f t="shared" si="15"/>
        <v>0.36657824933687</v>
      </c>
      <c r="BY32" s="207">
        <f t="shared" si="16"/>
        <v>0.36551724137931035</v>
      </c>
      <c r="BZ32" s="207">
        <f t="shared" si="26"/>
        <v>0.3713527851458886</v>
      </c>
      <c r="CA32" s="207">
        <f t="shared" si="27"/>
        <v>0.3713527851458886</v>
      </c>
      <c r="CB32" s="207">
        <f t="shared" si="28"/>
        <v>0.36880927291886195</v>
      </c>
      <c r="CC32" s="207"/>
      <c r="CD32" s="33">
        <f t="shared" si="29"/>
        <v>0.37824933687002654</v>
      </c>
      <c r="CE32" s="33">
        <f t="shared" si="30"/>
        <v>0.37565858798735513</v>
      </c>
      <c r="CF32" s="48"/>
      <c r="CG32" s="48"/>
      <c r="CH32" s="56"/>
      <c r="CI32" s="50"/>
      <c r="CJ32" s="51"/>
      <c r="CK32" s="52"/>
      <c r="CL32" s="52"/>
      <c r="CM32" s="53"/>
      <c r="CN32" s="53"/>
      <c r="CO32" s="53"/>
      <c r="CP32" s="52"/>
      <c r="CQ32" s="53"/>
      <c r="CR32" s="53"/>
      <c r="CS32" s="53"/>
      <c r="CT32" s="54">
        <f t="shared" si="18"/>
        <v>81.347708894878707</v>
      </c>
      <c r="CU32" s="54">
        <f t="shared" si="19"/>
        <v>80.053050397877982</v>
      </c>
      <c r="CV32" s="48">
        <f t="shared" si="20"/>
        <v>0</v>
      </c>
    </row>
    <row r="33" spans="1:100" x14ac:dyDescent="0.25">
      <c r="A33" s="23" t="s">
        <v>247</v>
      </c>
      <c r="B33" s="24">
        <v>2</v>
      </c>
      <c r="C33" s="24">
        <v>3</v>
      </c>
      <c r="D33" s="24">
        <f t="shared" si="0"/>
        <v>2160</v>
      </c>
      <c r="E33" s="24">
        <v>95</v>
      </c>
      <c r="F33" s="24">
        <v>0</v>
      </c>
      <c r="G33" s="24">
        <v>22</v>
      </c>
      <c r="H33" s="24">
        <v>90</v>
      </c>
      <c r="I33" s="24">
        <v>603</v>
      </c>
      <c r="J33" s="24">
        <v>942</v>
      </c>
      <c r="K33" s="24">
        <v>0</v>
      </c>
      <c r="L33" s="24">
        <v>408</v>
      </c>
      <c r="M33" s="24">
        <v>0</v>
      </c>
      <c r="N33" s="24">
        <v>7</v>
      </c>
      <c r="O33" s="24">
        <v>12</v>
      </c>
      <c r="P33" s="24">
        <v>13</v>
      </c>
      <c r="Q33" s="24">
        <v>13</v>
      </c>
      <c r="R33" s="24">
        <f t="shared" si="1"/>
        <v>0</v>
      </c>
      <c r="S33" s="25">
        <v>4130</v>
      </c>
      <c r="T33" s="26">
        <v>710</v>
      </c>
      <c r="U33" s="26">
        <v>766</v>
      </c>
      <c r="V33" s="26">
        <v>874</v>
      </c>
      <c r="W33" s="26">
        <f t="shared" si="2"/>
        <v>56</v>
      </c>
      <c r="X33" s="26">
        <v>1042</v>
      </c>
      <c r="Y33" s="25">
        <v>4248</v>
      </c>
      <c r="Z33" s="26">
        <v>1195</v>
      </c>
      <c r="AA33" s="26">
        <v>1502</v>
      </c>
      <c r="AB33" s="26">
        <v>2121</v>
      </c>
      <c r="AC33" s="26">
        <f t="shared" si="3"/>
        <v>619</v>
      </c>
      <c r="AD33" s="27">
        <f t="shared" si="4"/>
        <v>41.211717709720375</v>
      </c>
      <c r="AE33" s="28">
        <v>187</v>
      </c>
      <c r="AF33" s="29">
        <f>[1]Лист1!B33</f>
        <v>4130</v>
      </c>
      <c r="AG33" s="73">
        <v>3098</v>
      </c>
      <c r="AH33" s="29">
        <v>4293</v>
      </c>
      <c r="AI33" s="30">
        <v>3110</v>
      </c>
      <c r="AJ33" s="30">
        <v>2814</v>
      </c>
      <c r="AK33" s="31">
        <f t="shared" si="5"/>
        <v>68.13559322033899</v>
      </c>
      <c r="AL33" s="31">
        <f t="shared" si="6"/>
        <v>66.24293785310735</v>
      </c>
      <c r="AM33" s="32">
        <v>2735</v>
      </c>
      <c r="AN33" s="32">
        <v>2736</v>
      </c>
      <c r="AO33" s="32">
        <v>2739</v>
      </c>
      <c r="AP33" s="32">
        <v>2739</v>
      </c>
      <c r="AQ33" s="32">
        <v>3139</v>
      </c>
      <c r="AR33" s="32">
        <v>3138</v>
      </c>
      <c r="AS33" s="32">
        <v>3140</v>
      </c>
      <c r="AT33" s="188"/>
      <c r="AU33" s="188">
        <v>307</v>
      </c>
      <c r="AV33" s="188">
        <v>401</v>
      </c>
      <c r="AW33" s="48">
        <v>1092</v>
      </c>
      <c r="AX33" s="48">
        <v>1211</v>
      </c>
      <c r="AY33" s="48">
        <v>1211</v>
      </c>
      <c r="AZ33" s="48">
        <v>1335</v>
      </c>
      <c r="BA33" s="48">
        <v>1416</v>
      </c>
      <c r="BB33" s="48">
        <v>1460</v>
      </c>
      <c r="BC33" s="48">
        <v>1511</v>
      </c>
      <c r="BD33" s="48">
        <v>1511</v>
      </c>
      <c r="BE33" s="48">
        <v>1567</v>
      </c>
      <c r="BF33" s="48">
        <v>1585</v>
      </c>
      <c r="BG33" s="44">
        <v>1590</v>
      </c>
      <c r="BH33" s="207">
        <f t="shared" si="7"/>
        <v>0.75302663438256656</v>
      </c>
      <c r="BI33" s="207">
        <f t="shared" si="8"/>
        <v>0.75569007263922516</v>
      </c>
      <c r="BJ33" s="207">
        <f t="shared" si="9"/>
        <v>0.7593220338983051</v>
      </c>
      <c r="BK33" s="207">
        <f t="shared" si="10"/>
        <v>0.75956416464891041</v>
      </c>
      <c r="BL33" s="207">
        <f t="shared" si="11"/>
        <v>0.76029055690072644</v>
      </c>
      <c r="BM33" s="207">
        <f t="shared" si="21"/>
        <v>0.76029055690072644</v>
      </c>
      <c r="BN33" s="207">
        <f t="shared" si="22"/>
        <v>0.76004842615012103</v>
      </c>
      <c r="BO33" s="207">
        <f t="shared" si="23"/>
        <v>0.73095737246680648</v>
      </c>
      <c r="BP33" s="33">
        <f t="shared" si="24"/>
        <v>0.76029055690072644</v>
      </c>
      <c r="BQ33" s="33">
        <f t="shared" si="25"/>
        <v>0.73142324714651763</v>
      </c>
      <c r="BR33" s="207">
        <f t="shared" si="12"/>
        <v>0.26440677966101694</v>
      </c>
      <c r="BS33" s="207">
        <f t="shared" si="13"/>
        <v>0.29322033898305083</v>
      </c>
      <c r="BT33" s="214">
        <v>30</v>
      </c>
      <c r="BU33" s="214">
        <v>30</v>
      </c>
      <c r="BV33" s="215">
        <v>93.33</v>
      </c>
      <c r="BW33" s="207">
        <f t="shared" si="14"/>
        <v>0.32324455205811137</v>
      </c>
      <c r="BX33" s="207">
        <f t="shared" si="15"/>
        <v>0.34285714285714286</v>
      </c>
      <c r="BY33" s="207">
        <f t="shared" si="16"/>
        <v>0.35351089588377727</v>
      </c>
      <c r="BZ33" s="207">
        <f t="shared" si="26"/>
        <v>0.36585956416464893</v>
      </c>
      <c r="CA33" s="207">
        <f t="shared" si="27"/>
        <v>0.36585956416464893</v>
      </c>
      <c r="CB33" s="207">
        <f t="shared" si="28"/>
        <v>0.36501281155369203</v>
      </c>
      <c r="CC33" s="207"/>
      <c r="CD33" s="33">
        <f t="shared" si="29"/>
        <v>0.38498789346246975</v>
      </c>
      <c r="CE33" s="33">
        <f t="shared" si="30"/>
        <v>0.37037037037037035</v>
      </c>
      <c r="CF33" s="48">
        <v>5600</v>
      </c>
      <c r="CG33" s="73">
        <v>401</v>
      </c>
      <c r="CH33" s="56">
        <f>AV33/(CG33/100)</f>
        <v>100</v>
      </c>
      <c r="CI33" s="50">
        <f>CG33/(AF33/100)</f>
        <v>9.7094430992736083</v>
      </c>
      <c r="CJ33" s="51">
        <f>AV33/(AF33/100)</f>
        <v>9.7094430992736083</v>
      </c>
      <c r="CK33" s="52">
        <f>CF33*CG33</f>
        <v>2245600</v>
      </c>
      <c r="CL33" s="52">
        <f>CF33*AV33</f>
        <v>2245600</v>
      </c>
      <c r="CM33" s="53">
        <v>1867675.48</v>
      </c>
      <c r="CN33" s="53">
        <v>2207591.6800000002</v>
      </c>
      <c r="CO33" s="53">
        <f>CL33-CM33</f>
        <v>377924.52</v>
      </c>
      <c r="CP33" s="52">
        <v>38008.32</v>
      </c>
      <c r="CQ33" s="53">
        <f>CK33-CM33</f>
        <v>377924.52</v>
      </c>
      <c r="CR33" s="53">
        <v>510</v>
      </c>
      <c r="CS33" s="53">
        <v>401</v>
      </c>
      <c r="CT33" s="54">
        <f t="shared" si="18"/>
        <v>51.355932203389834</v>
      </c>
      <c r="CU33" s="54">
        <f t="shared" si="19"/>
        <v>49.929378531073453</v>
      </c>
      <c r="CV33" s="48">
        <f t="shared" si="20"/>
        <v>7.4334140435835359</v>
      </c>
    </row>
    <row r="34" spans="1:100" x14ac:dyDescent="0.25">
      <c r="A34" s="23" t="s">
        <v>248</v>
      </c>
      <c r="B34" s="24">
        <v>2</v>
      </c>
      <c r="C34" s="24">
        <v>32</v>
      </c>
      <c r="D34" s="24">
        <f t="shared" si="0"/>
        <v>1452</v>
      </c>
      <c r="E34" s="24">
        <v>32</v>
      </c>
      <c r="F34" s="24">
        <v>0</v>
      </c>
      <c r="G34" s="24">
        <v>45</v>
      </c>
      <c r="H34" s="24">
        <v>81</v>
      </c>
      <c r="I34" s="24">
        <v>704</v>
      </c>
      <c r="J34" s="24">
        <v>407</v>
      </c>
      <c r="K34" s="24">
        <v>0</v>
      </c>
      <c r="L34" s="24">
        <v>153</v>
      </c>
      <c r="M34" s="24">
        <v>30</v>
      </c>
      <c r="N34" s="24">
        <v>32</v>
      </c>
      <c r="O34" s="24">
        <v>34</v>
      </c>
      <c r="P34" s="24">
        <v>33</v>
      </c>
      <c r="Q34" s="24">
        <v>34</v>
      </c>
      <c r="R34" s="24">
        <f t="shared" si="1"/>
        <v>1</v>
      </c>
      <c r="S34" s="25">
        <v>8957</v>
      </c>
      <c r="T34" s="26">
        <v>2201</v>
      </c>
      <c r="U34" s="26">
        <v>2209</v>
      </c>
      <c r="V34" s="26">
        <v>2209</v>
      </c>
      <c r="W34" s="26">
        <f t="shared" si="2"/>
        <v>8</v>
      </c>
      <c r="X34" s="26">
        <v>2213</v>
      </c>
      <c r="Y34" s="25">
        <v>9254</v>
      </c>
      <c r="Z34" s="26">
        <v>2572</v>
      </c>
      <c r="AA34" s="26">
        <v>3842</v>
      </c>
      <c r="AB34" s="26">
        <v>4015</v>
      </c>
      <c r="AC34" s="26">
        <f t="shared" si="3"/>
        <v>173</v>
      </c>
      <c r="AD34" s="27">
        <f t="shared" si="4"/>
        <v>4.5028630921395107</v>
      </c>
      <c r="AE34" s="28">
        <v>2122</v>
      </c>
      <c r="AF34" s="29">
        <f>[1]Лист1!B34</f>
        <v>8754</v>
      </c>
      <c r="AG34" s="56">
        <v>6566</v>
      </c>
      <c r="AH34" s="29">
        <v>9336</v>
      </c>
      <c r="AI34" s="30">
        <v>5874</v>
      </c>
      <c r="AJ34" s="30">
        <v>5913</v>
      </c>
      <c r="AK34" s="31">
        <f t="shared" si="5"/>
        <v>66.015406944289381</v>
      </c>
      <c r="AL34" s="31">
        <f t="shared" si="6"/>
        <v>63.896693321806779</v>
      </c>
      <c r="AM34" s="32">
        <v>5966</v>
      </c>
      <c r="AN34" s="32">
        <v>5983</v>
      </c>
      <c r="AO34" s="32">
        <v>6020</v>
      </c>
      <c r="AP34" s="32">
        <v>6105</v>
      </c>
      <c r="AQ34" s="32">
        <v>6160</v>
      </c>
      <c r="AR34" s="32">
        <v>6230</v>
      </c>
      <c r="AS34" s="32">
        <v>6360</v>
      </c>
      <c r="AT34" s="188"/>
      <c r="AU34" s="188">
        <v>44</v>
      </c>
      <c r="AV34" s="188">
        <v>45</v>
      </c>
      <c r="AW34" s="48">
        <v>2483</v>
      </c>
      <c r="AX34" s="48">
        <v>2525</v>
      </c>
      <c r="AY34" s="48">
        <v>2553</v>
      </c>
      <c r="AZ34" s="48">
        <v>2568</v>
      </c>
      <c r="BA34" s="48">
        <v>2575</v>
      </c>
      <c r="BB34" s="48">
        <v>2587</v>
      </c>
      <c r="BC34" s="48">
        <v>2644</v>
      </c>
      <c r="BD34" s="48">
        <v>2652</v>
      </c>
      <c r="BE34" s="48">
        <v>2661</v>
      </c>
      <c r="BF34" s="48">
        <v>2706</v>
      </c>
      <c r="BG34" s="44">
        <v>2836</v>
      </c>
      <c r="BH34" s="207">
        <f t="shared" si="7"/>
        <v>0.67100753941055513</v>
      </c>
      <c r="BI34" s="207">
        <f t="shared" si="8"/>
        <v>0.68048891935115374</v>
      </c>
      <c r="BJ34" s="207">
        <f t="shared" si="9"/>
        <v>0.68665752798720581</v>
      </c>
      <c r="BK34" s="207">
        <f t="shared" si="10"/>
        <v>0.68859949737262971</v>
      </c>
      <c r="BL34" s="207">
        <f t="shared" si="11"/>
        <v>0.69282613662325798</v>
      </c>
      <c r="BM34" s="207">
        <f t="shared" si="21"/>
        <v>0.70253598355037694</v>
      </c>
      <c r="BN34" s="207">
        <f t="shared" si="22"/>
        <v>0.70367831848297924</v>
      </c>
      <c r="BO34" s="207">
        <f t="shared" si="23"/>
        <v>0.66730934018851762</v>
      </c>
      <c r="BP34" s="33">
        <f t="shared" si="24"/>
        <v>0.72652501713502404</v>
      </c>
      <c r="BQ34" s="33">
        <f t="shared" si="25"/>
        <v>0.68123393316195369</v>
      </c>
      <c r="BR34" s="207">
        <f t="shared" si="12"/>
        <v>0.28364176376513595</v>
      </c>
      <c r="BS34" s="207">
        <f t="shared" si="13"/>
        <v>0.28843957048206537</v>
      </c>
      <c r="BT34" s="210">
        <v>88</v>
      </c>
      <c r="BU34" s="210">
        <v>51</v>
      </c>
      <c r="BV34" s="211">
        <v>46.67</v>
      </c>
      <c r="BW34" s="207">
        <f t="shared" si="14"/>
        <v>0.29335161069225496</v>
      </c>
      <c r="BX34" s="207">
        <f t="shared" si="15"/>
        <v>0.29415124514507651</v>
      </c>
      <c r="BY34" s="207">
        <f t="shared" si="16"/>
        <v>0.29552204706419921</v>
      </c>
      <c r="BZ34" s="207">
        <f t="shared" si="26"/>
        <v>0.30203335618003196</v>
      </c>
      <c r="CA34" s="207">
        <f t="shared" si="27"/>
        <v>0.3029472241261138</v>
      </c>
      <c r="CB34" s="207">
        <f t="shared" si="28"/>
        <v>0.28502570694087404</v>
      </c>
      <c r="CC34" s="207"/>
      <c r="CD34" s="33">
        <f t="shared" si="29"/>
        <v>0.32396618688599499</v>
      </c>
      <c r="CE34" s="33">
        <f t="shared" si="30"/>
        <v>0.30377035132819197</v>
      </c>
      <c r="CF34" s="48">
        <v>5900</v>
      </c>
      <c r="CG34" s="83">
        <v>45</v>
      </c>
      <c r="CH34" s="56">
        <f>AV34/(CG34/100)</f>
        <v>100</v>
      </c>
      <c r="CI34" s="50">
        <f>CG34/(AF34/100)</f>
        <v>0.51405071967100746</v>
      </c>
      <c r="CJ34" s="51">
        <f>AV34/(AF34/100)</f>
        <v>0.51405071967100746</v>
      </c>
      <c r="CK34" s="52">
        <f>CF34*CG34</f>
        <v>265500</v>
      </c>
      <c r="CL34" s="52">
        <f>CF34*AV34</f>
        <v>265500</v>
      </c>
      <c r="CM34" s="53">
        <v>140470.20000000001</v>
      </c>
      <c r="CN34" s="53"/>
      <c r="CO34" s="53">
        <f>CL34-CM34</f>
        <v>125029.79999999999</v>
      </c>
      <c r="CP34" s="52">
        <v>167.4</v>
      </c>
      <c r="CQ34" s="53">
        <f>CK34-CM34</f>
        <v>125029.79999999999</v>
      </c>
      <c r="CR34" s="53">
        <v>45</v>
      </c>
      <c r="CS34" s="53">
        <v>45</v>
      </c>
      <c r="CT34" s="54">
        <f t="shared" si="18"/>
        <v>44.825276320196501</v>
      </c>
      <c r="CU34" s="54">
        <f t="shared" si="19"/>
        <v>43.38664361357251</v>
      </c>
      <c r="CV34" s="48">
        <f t="shared" si="20"/>
        <v>0.50262737034498506</v>
      </c>
    </row>
    <row r="35" spans="1:100" x14ac:dyDescent="0.25">
      <c r="A35" s="23" t="s">
        <v>249</v>
      </c>
      <c r="B35" s="24">
        <v>2</v>
      </c>
      <c r="C35" s="24">
        <v>8</v>
      </c>
      <c r="D35" s="24">
        <f t="shared" si="0"/>
        <v>917</v>
      </c>
      <c r="E35" s="24">
        <v>52</v>
      </c>
      <c r="F35" s="24">
        <v>0</v>
      </c>
      <c r="G35" s="24">
        <v>48</v>
      </c>
      <c r="H35" s="24">
        <v>61</v>
      </c>
      <c r="I35" s="24">
        <v>482</v>
      </c>
      <c r="J35" s="24">
        <v>229</v>
      </c>
      <c r="K35" s="24">
        <v>0</v>
      </c>
      <c r="L35" s="24">
        <v>45</v>
      </c>
      <c r="M35" s="24">
        <v>0</v>
      </c>
      <c r="N35" s="24">
        <v>8</v>
      </c>
      <c r="O35" s="24">
        <v>8</v>
      </c>
      <c r="P35" s="24">
        <v>8</v>
      </c>
      <c r="Q35" s="24">
        <v>8</v>
      </c>
      <c r="R35" s="24">
        <f t="shared" si="1"/>
        <v>0</v>
      </c>
      <c r="S35" s="25">
        <v>2637</v>
      </c>
      <c r="T35" s="26">
        <v>9</v>
      </c>
      <c r="U35" s="26">
        <v>10</v>
      </c>
      <c r="V35" s="26">
        <v>563</v>
      </c>
      <c r="W35" s="26">
        <f t="shared" si="2"/>
        <v>1</v>
      </c>
      <c r="X35" s="26">
        <v>1143</v>
      </c>
      <c r="Y35" s="25">
        <v>2673</v>
      </c>
      <c r="Z35" s="26">
        <v>1917</v>
      </c>
      <c r="AA35" s="26">
        <v>2004</v>
      </c>
      <c r="AB35" s="26">
        <v>2006</v>
      </c>
      <c r="AC35" s="26">
        <f t="shared" si="3"/>
        <v>2</v>
      </c>
      <c r="AD35" s="27">
        <f t="shared" si="4"/>
        <v>9.9800399201596807E-2</v>
      </c>
      <c r="AE35" s="28"/>
      <c r="AF35" s="29">
        <f>[1]Лист1!B35</f>
        <v>2673</v>
      </c>
      <c r="AG35" s="29">
        <v>1801</v>
      </c>
      <c r="AH35" s="29">
        <v>2729</v>
      </c>
      <c r="AI35" s="30">
        <v>1945</v>
      </c>
      <c r="AJ35" s="30">
        <v>1918</v>
      </c>
      <c r="AK35" s="31">
        <f t="shared" si="5"/>
        <v>72.734167614713684</v>
      </c>
      <c r="AL35" s="31">
        <f t="shared" si="6"/>
        <v>71.754582865693976</v>
      </c>
      <c r="AM35" s="32">
        <v>1926</v>
      </c>
      <c r="AN35" s="32">
        <v>1926</v>
      </c>
      <c r="AO35" s="32">
        <v>1953</v>
      </c>
      <c r="AP35" s="32">
        <v>1988</v>
      </c>
      <c r="AQ35" s="32">
        <v>1988</v>
      </c>
      <c r="AR35" s="32">
        <v>1988</v>
      </c>
      <c r="AS35" s="32">
        <v>1992</v>
      </c>
      <c r="AT35" s="188"/>
      <c r="AU35" s="188"/>
      <c r="AV35" s="188"/>
      <c r="AW35" s="48">
        <v>559</v>
      </c>
      <c r="AX35" s="48">
        <v>678</v>
      </c>
      <c r="AY35" s="48">
        <v>603</v>
      </c>
      <c r="AZ35" s="48">
        <v>808</v>
      </c>
      <c r="BA35" s="48">
        <v>809</v>
      </c>
      <c r="BB35" s="48">
        <v>811</v>
      </c>
      <c r="BC35" s="48">
        <v>824</v>
      </c>
      <c r="BD35" s="48">
        <v>824</v>
      </c>
      <c r="BE35" s="48">
        <v>825</v>
      </c>
      <c r="BF35" s="48">
        <v>824</v>
      </c>
      <c r="BG35" s="44">
        <v>829</v>
      </c>
      <c r="BH35" s="207">
        <f t="shared" si="7"/>
        <v>0.72764683875794989</v>
      </c>
      <c r="BI35" s="207">
        <f t="shared" si="8"/>
        <v>0.71754582865693972</v>
      </c>
      <c r="BJ35" s="207">
        <f t="shared" si="9"/>
        <v>0.72053872053872059</v>
      </c>
      <c r="BK35" s="207">
        <f t="shared" si="10"/>
        <v>0.72053872053872059</v>
      </c>
      <c r="BL35" s="207">
        <f t="shared" si="11"/>
        <v>0.73063973063973064</v>
      </c>
      <c r="BM35" s="207">
        <f t="shared" si="21"/>
        <v>0.74373363262252146</v>
      </c>
      <c r="BN35" s="207">
        <f t="shared" si="22"/>
        <v>0.74373363262252146</v>
      </c>
      <c r="BO35" s="207">
        <f t="shared" si="23"/>
        <v>0.728471967753756</v>
      </c>
      <c r="BP35" s="33">
        <f t="shared" si="24"/>
        <v>0.74523007856341195</v>
      </c>
      <c r="BQ35" s="33">
        <f t="shared" si="25"/>
        <v>0.72993770611945763</v>
      </c>
      <c r="BR35" s="207">
        <f t="shared" si="12"/>
        <v>0.20912832023943134</v>
      </c>
      <c r="BS35" s="207">
        <f t="shared" si="13"/>
        <v>0.25364758698092033</v>
      </c>
      <c r="BT35" s="208"/>
      <c r="BU35" s="208"/>
      <c r="BV35" s="209"/>
      <c r="BW35" s="207">
        <f t="shared" si="14"/>
        <v>0.30228208005985785</v>
      </c>
      <c r="BX35" s="207">
        <f t="shared" si="15"/>
        <v>0.30265619154508044</v>
      </c>
      <c r="BY35" s="207">
        <f t="shared" si="16"/>
        <v>0.30340441451552563</v>
      </c>
      <c r="BZ35" s="207">
        <f t="shared" si="26"/>
        <v>0.30826786382341936</v>
      </c>
      <c r="CA35" s="207">
        <f t="shared" si="27"/>
        <v>0.30826786382341936</v>
      </c>
      <c r="CB35" s="207">
        <f t="shared" si="28"/>
        <v>0.30230853792598023</v>
      </c>
      <c r="CC35" s="207"/>
      <c r="CD35" s="33">
        <f t="shared" si="29"/>
        <v>0.31013842124953234</v>
      </c>
      <c r="CE35" s="33">
        <f t="shared" si="30"/>
        <v>0.30377427629168191</v>
      </c>
      <c r="CF35" s="48"/>
      <c r="CG35" s="48"/>
      <c r="CH35" s="48"/>
      <c r="CI35" s="50"/>
      <c r="CJ35" s="51"/>
      <c r="CK35" s="52"/>
      <c r="CL35" s="52"/>
      <c r="CM35" s="53"/>
      <c r="CN35" s="53"/>
      <c r="CO35" s="53"/>
      <c r="CP35" s="52"/>
      <c r="CQ35" s="53"/>
      <c r="CR35" s="53"/>
      <c r="CS35" s="53"/>
      <c r="CT35" s="54">
        <f t="shared" si="18"/>
        <v>76.071293136139545</v>
      </c>
      <c r="CU35" s="54">
        <f t="shared" si="19"/>
        <v>75.04676393565282</v>
      </c>
      <c r="CV35" s="48">
        <f t="shared" si="20"/>
        <v>0</v>
      </c>
    </row>
    <row r="36" spans="1:100" s="84" customFormat="1" x14ac:dyDescent="0.25">
      <c r="A36" s="23" t="s">
        <v>250</v>
      </c>
      <c r="B36" s="24">
        <v>2</v>
      </c>
      <c r="C36" s="24">
        <v>4</v>
      </c>
      <c r="D36" s="24">
        <f t="shared" si="0"/>
        <v>1060</v>
      </c>
      <c r="E36" s="24">
        <v>7</v>
      </c>
      <c r="F36" s="24">
        <v>0</v>
      </c>
      <c r="G36" s="24">
        <v>55</v>
      </c>
      <c r="H36" s="24">
        <v>0</v>
      </c>
      <c r="I36" s="24">
        <v>504</v>
      </c>
      <c r="J36" s="24">
        <v>368</v>
      </c>
      <c r="K36" s="24">
        <v>11</v>
      </c>
      <c r="L36" s="24">
        <v>115</v>
      </c>
      <c r="M36" s="24">
        <v>0</v>
      </c>
      <c r="N36" s="24">
        <v>5</v>
      </c>
      <c r="O36" s="24">
        <v>7</v>
      </c>
      <c r="P36" s="24">
        <v>7</v>
      </c>
      <c r="Q36" s="24">
        <v>7</v>
      </c>
      <c r="R36" s="24">
        <f t="shared" si="1"/>
        <v>0</v>
      </c>
      <c r="S36" s="25">
        <v>3498</v>
      </c>
      <c r="T36" s="26">
        <v>344</v>
      </c>
      <c r="U36" s="26">
        <v>464</v>
      </c>
      <c r="V36" s="26">
        <v>469</v>
      </c>
      <c r="W36" s="26">
        <f t="shared" si="2"/>
        <v>120</v>
      </c>
      <c r="X36" s="26">
        <v>470</v>
      </c>
      <c r="Y36" s="25">
        <v>3587</v>
      </c>
      <c r="Z36" s="26">
        <v>493</v>
      </c>
      <c r="AA36" s="26">
        <v>610</v>
      </c>
      <c r="AB36" s="26">
        <v>665</v>
      </c>
      <c r="AC36" s="26">
        <f t="shared" si="3"/>
        <v>55</v>
      </c>
      <c r="AD36" s="27">
        <f t="shared" si="4"/>
        <v>9.0163934426229506</v>
      </c>
      <c r="AE36" s="28">
        <v>296</v>
      </c>
      <c r="AF36" s="29">
        <f>[1]Лист1!B36</f>
        <v>3587</v>
      </c>
      <c r="AG36" s="29"/>
      <c r="AH36" s="29">
        <v>3645</v>
      </c>
      <c r="AI36" s="30">
        <v>991</v>
      </c>
      <c r="AJ36" s="30">
        <v>996</v>
      </c>
      <c r="AK36" s="31">
        <f t="shared" si="5"/>
        <v>28.473413379073758</v>
      </c>
      <c r="AL36" s="31">
        <f t="shared" si="6"/>
        <v>27.766936158349598</v>
      </c>
      <c r="AM36" s="32">
        <v>1001</v>
      </c>
      <c r="AN36" s="32">
        <v>1037</v>
      </c>
      <c r="AO36" s="32">
        <v>1050</v>
      </c>
      <c r="AP36" s="32">
        <v>1050</v>
      </c>
      <c r="AQ36" s="32">
        <v>1050</v>
      </c>
      <c r="AR36" s="32">
        <v>1050</v>
      </c>
      <c r="AS36" s="32">
        <v>1052</v>
      </c>
      <c r="AT36" s="188"/>
      <c r="AU36" s="188"/>
      <c r="AV36" s="188"/>
      <c r="AW36" s="48">
        <v>888</v>
      </c>
      <c r="AX36" s="48">
        <v>880</v>
      </c>
      <c r="AY36" s="48">
        <v>994</v>
      </c>
      <c r="AZ36" s="48">
        <v>990</v>
      </c>
      <c r="BA36" s="48">
        <v>1039</v>
      </c>
      <c r="BB36" s="48">
        <v>1062</v>
      </c>
      <c r="BC36" s="48">
        <v>1085</v>
      </c>
      <c r="BD36" s="48">
        <v>1085</v>
      </c>
      <c r="BE36" s="48">
        <v>1085</v>
      </c>
      <c r="BF36" s="48">
        <v>1088</v>
      </c>
      <c r="BG36" s="44">
        <v>1093</v>
      </c>
      <c r="BH36" s="207">
        <f t="shared" si="7"/>
        <v>0.27627543908558683</v>
      </c>
      <c r="BI36" s="207">
        <f t="shared" si="8"/>
        <v>0.27766936158349598</v>
      </c>
      <c r="BJ36" s="207">
        <f t="shared" si="9"/>
        <v>0.27906328408140507</v>
      </c>
      <c r="BK36" s="207">
        <f t="shared" si="10"/>
        <v>0.2890995260663507</v>
      </c>
      <c r="BL36" s="207">
        <f t="shared" si="11"/>
        <v>0.29272372456091439</v>
      </c>
      <c r="BM36" s="207">
        <f t="shared" si="21"/>
        <v>0.29272372456091439</v>
      </c>
      <c r="BN36" s="207">
        <f t="shared" si="22"/>
        <v>0.29272372456091439</v>
      </c>
      <c r="BO36" s="207">
        <f t="shared" si="23"/>
        <v>0.2880658436213992</v>
      </c>
      <c r="BP36" s="33">
        <f t="shared" si="24"/>
        <v>0.29328129356007804</v>
      </c>
      <c r="BQ36" s="33">
        <f t="shared" si="25"/>
        <v>0.28861454046639234</v>
      </c>
      <c r="BR36" s="207">
        <f t="shared" si="12"/>
        <v>0.24756063562865904</v>
      </c>
      <c r="BS36" s="207">
        <f t="shared" si="13"/>
        <v>0.24533035963200447</v>
      </c>
      <c r="BT36" s="208"/>
      <c r="BU36" s="208"/>
      <c r="BV36" s="209"/>
      <c r="BW36" s="207">
        <f t="shared" si="14"/>
        <v>0.27599665458600503</v>
      </c>
      <c r="BX36" s="207">
        <f t="shared" si="15"/>
        <v>0.28965709506551435</v>
      </c>
      <c r="BY36" s="207">
        <f t="shared" si="16"/>
        <v>0.29606913855589628</v>
      </c>
      <c r="BZ36" s="207">
        <f t="shared" si="26"/>
        <v>0.30248118204627822</v>
      </c>
      <c r="CA36" s="207">
        <f t="shared" si="27"/>
        <v>0.30248118204627822</v>
      </c>
      <c r="CB36" s="207">
        <f t="shared" si="28"/>
        <v>0.29766803840877915</v>
      </c>
      <c r="CC36" s="207"/>
      <c r="CD36" s="33">
        <f t="shared" si="29"/>
        <v>0.30471145804293281</v>
      </c>
      <c r="CE36" s="33">
        <f t="shared" si="30"/>
        <v>0.29986282578875173</v>
      </c>
      <c r="CF36" s="48"/>
      <c r="CG36" s="48"/>
      <c r="CH36" s="48"/>
      <c r="CI36" s="50"/>
      <c r="CJ36" s="51"/>
      <c r="CK36" s="52"/>
      <c r="CL36" s="52"/>
      <c r="CM36" s="53"/>
      <c r="CN36" s="53"/>
      <c r="CO36" s="53"/>
      <c r="CP36" s="52"/>
      <c r="CQ36" s="53"/>
      <c r="CR36" s="53"/>
      <c r="CS36" s="53"/>
      <c r="CT36" s="54">
        <f t="shared" si="18"/>
        <v>19.010863350485995</v>
      </c>
      <c r="CU36" s="54">
        <f t="shared" si="19"/>
        <v>18.539169222191248</v>
      </c>
      <c r="CV36" s="48">
        <f t="shared" si="20"/>
        <v>0</v>
      </c>
    </row>
    <row r="37" spans="1:100" s="84" customFormat="1" hidden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8"/>
      <c r="U37" s="88"/>
      <c r="V37" s="88"/>
      <c r="W37" s="88"/>
      <c r="X37" s="88"/>
      <c r="Y37" s="87"/>
      <c r="Z37" s="88"/>
      <c r="AA37" s="88"/>
      <c r="AB37" s="88"/>
      <c r="AC37" s="88"/>
      <c r="AD37" s="89"/>
      <c r="AE37" s="90"/>
      <c r="AF37" s="90"/>
      <c r="AG37" s="90"/>
      <c r="AH37" s="90"/>
      <c r="AI37" s="90"/>
      <c r="AJ37" s="90"/>
      <c r="AK37" s="91"/>
      <c r="AL37" s="91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216"/>
      <c r="BI37" s="216"/>
      <c r="BJ37" s="207"/>
      <c r="BK37" s="217"/>
      <c r="BL37" s="217"/>
      <c r="BM37" s="217"/>
      <c r="BN37" s="207" t="e">
        <f t="shared" si="22"/>
        <v>#DIV/0!</v>
      </c>
      <c r="BO37" s="217"/>
      <c r="BP37" s="94"/>
      <c r="BQ37" s="94"/>
      <c r="BR37" s="218"/>
      <c r="BS37" s="218"/>
      <c r="BT37" s="219"/>
      <c r="BU37" s="219"/>
      <c r="BV37" s="216"/>
      <c r="BW37" s="217"/>
      <c r="BX37" s="207" t="e">
        <f t="shared" si="15"/>
        <v>#DIV/0!</v>
      </c>
      <c r="BY37" s="217"/>
      <c r="BZ37" s="207" t="e">
        <f t="shared" si="26"/>
        <v>#DIV/0!</v>
      </c>
      <c r="CA37" s="217"/>
      <c r="CB37" s="217"/>
      <c r="CC37" s="217"/>
      <c r="CD37" s="94"/>
      <c r="CE37" s="33" t="e">
        <f t="shared" si="30"/>
        <v>#DIV/0!</v>
      </c>
      <c r="CF37" s="92"/>
      <c r="CG37" s="92"/>
      <c r="CH37" s="92"/>
      <c r="CI37" s="105"/>
      <c r="CJ37" s="105"/>
      <c r="CK37" s="106"/>
      <c r="CL37" s="106"/>
      <c r="CM37" s="107"/>
      <c r="CN37" s="107"/>
      <c r="CO37" s="107"/>
      <c r="CP37" s="106"/>
      <c r="CQ37" s="107"/>
      <c r="CR37" s="107"/>
      <c r="CS37" s="107"/>
      <c r="CT37" s="91"/>
      <c r="CU37" s="91"/>
      <c r="CV37" s="48"/>
    </row>
    <row r="38" spans="1:100" s="84" customFormat="1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8"/>
      <c r="U38" s="88"/>
      <c r="V38" s="88"/>
      <c r="W38" s="88"/>
      <c r="X38" s="88"/>
      <c r="Y38" s="87"/>
      <c r="Z38" s="88"/>
      <c r="AA38" s="88"/>
      <c r="AB38" s="88"/>
      <c r="AC38" s="88"/>
      <c r="AD38" s="89"/>
      <c r="AE38" s="90"/>
      <c r="AF38" s="90"/>
      <c r="AG38" s="90"/>
      <c r="AH38" s="90"/>
      <c r="AI38" s="90"/>
      <c r="AJ38" s="90"/>
      <c r="AK38" s="91"/>
      <c r="AL38" s="91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216"/>
      <c r="BI38" s="216"/>
      <c r="BJ38" s="207"/>
      <c r="BK38" s="217"/>
      <c r="BL38" s="217"/>
      <c r="BM38" s="217"/>
      <c r="BN38" s="217"/>
      <c r="BO38" s="217"/>
      <c r="BP38" s="94"/>
      <c r="BQ38" s="94"/>
      <c r="BR38" s="218"/>
      <c r="BS38" s="218"/>
      <c r="BT38" s="219"/>
      <c r="BU38" s="219"/>
      <c r="BV38" s="216"/>
      <c r="BW38" s="217"/>
      <c r="BX38" s="217"/>
      <c r="BY38" s="217"/>
      <c r="BZ38" s="217"/>
      <c r="CA38" s="217"/>
      <c r="CB38" s="217"/>
      <c r="CC38" s="217"/>
      <c r="CD38" s="94"/>
      <c r="CE38" s="94"/>
      <c r="CF38" s="92"/>
      <c r="CG38" s="92"/>
      <c r="CH38" s="92"/>
      <c r="CI38" s="105"/>
      <c r="CJ38" s="105"/>
      <c r="CK38" s="106"/>
      <c r="CL38" s="106"/>
      <c r="CM38" s="107"/>
      <c r="CN38" s="107"/>
      <c r="CO38" s="107"/>
      <c r="CP38" s="106"/>
      <c r="CQ38" s="107"/>
      <c r="CR38" s="107"/>
      <c r="CS38" s="107"/>
      <c r="CT38" s="91"/>
      <c r="CU38" s="91"/>
      <c r="CV38" s="48"/>
    </row>
    <row r="39" spans="1:100" ht="30" x14ac:dyDescent="0.25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5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91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220"/>
      <c r="BI39" s="220"/>
      <c r="BJ39" s="207"/>
      <c r="BK39" s="217"/>
      <c r="BL39" s="217"/>
      <c r="BM39" s="217"/>
      <c r="BN39" s="217"/>
      <c r="BO39" s="217"/>
      <c r="BP39" s="94"/>
      <c r="BQ39" s="94"/>
      <c r="BR39" s="218"/>
      <c r="BS39" s="218"/>
      <c r="BT39" s="219"/>
      <c r="BU39" s="219"/>
      <c r="BV39" s="219" t="s">
        <v>321</v>
      </c>
      <c r="BW39" s="217"/>
      <c r="BX39" s="217"/>
      <c r="BY39" s="217"/>
      <c r="BZ39" s="217"/>
      <c r="CA39" s="217"/>
      <c r="CB39" s="217"/>
      <c r="CC39" s="217"/>
      <c r="CD39" s="94"/>
      <c r="CE39" s="94"/>
      <c r="CF39" s="92" t="s">
        <v>322</v>
      </c>
      <c r="CG39" s="92"/>
      <c r="CH39" s="92"/>
      <c r="CI39" s="190"/>
      <c r="CJ39" s="105"/>
      <c r="CK39" s="106"/>
      <c r="CL39" s="106"/>
      <c r="CM39" s="107"/>
      <c r="CN39" s="107"/>
      <c r="CO39" s="107"/>
      <c r="CP39" s="106"/>
      <c r="CQ39" s="107"/>
      <c r="CR39" s="107"/>
      <c r="CS39" s="107"/>
      <c r="CT39" s="191"/>
      <c r="CU39" s="168"/>
      <c r="CV39" s="48"/>
    </row>
    <row r="40" spans="1:100" x14ac:dyDescent="0.25">
      <c r="A40" s="112" t="s">
        <v>251</v>
      </c>
      <c r="B40" s="113"/>
      <c r="C40" s="113">
        <f t="shared" ref="C40:R40" si="33">SUM(C2:C36)</f>
        <v>506</v>
      </c>
      <c r="D40" s="113">
        <f t="shared" si="33"/>
        <v>179147</v>
      </c>
      <c r="E40" s="113">
        <f t="shared" si="33"/>
        <v>8502</v>
      </c>
      <c r="F40" s="113">
        <f t="shared" si="33"/>
        <v>852</v>
      </c>
      <c r="G40" s="113">
        <f t="shared" si="33"/>
        <v>6665</v>
      </c>
      <c r="H40" s="113">
        <f t="shared" si="33"/>
        <v>7118</v>
      </c>
      <c r="I40" s="113">
        <f t="shared" si="33"/>
        <v>58314</v>
      </c>
      <c r="J40" s="113">
        <f t="shared" si="33"/>
        <v>60285</v>
      </c>
      <c r="K40" s="113">
        <f t="shared" si="33"/>
        <v>1580</v>
      </c>
      <c r="L40" s="113">
        <f t="shared" si="33"/>
        <v>32197</v>
      </c>
      <c r="M40" s="113">
        <f t="shared" si="33"/>
        <v>3634</v>
      </c>
      <c r="N40" s="113">
        <f t="shared" si="33"/>
        <v>607</v>
      </c>
      <c r="O40" s="113">
        <f t="shared" si="33"/>
        <v>710</v>
      </c>
      <c r="P40" s="113">
        <f t="shared" si="33"/>
        <v>739</v>
      </c>
      <c r="Q40" s="113">
        <f t="shared" si="33"/>
        <v>750</v>
      </c>
      <c r="R40" s="113">
        <f t="shared" si="33"/>
        <v>11</v>
      </c>
      <c r="S40" s="113">
        <v>404358</v>
      </c>
      <c r="T40" s="113">
        <f>SUM(T2:T36)</f>
        <v>79072</v>
      </c>
      <c r="U40" s="113">
        <f>SUM(U2:U36)</f>
        <v>82678</v>
      </c>
      <c r="V40" s="113">
        <f>SUM(V2:V36)</f>
        <v>87298</v>
      </c>
      <c r="W40" s="113">
        <f>SUM(W2:W36)</f>
        <v>3606</v>
      </c>
      <c r="X40" s="113">
        <f>SUM(X2:X36)</f>
        <v>99115</v>
      </c>
      <c r="Y40" s="113">
        <v>421512</v>
      </c>
      <c r="Z40" s="113">
        <v>421512</v>
      </c>
      <c r="AA40" s="113">
        <v>421512</v>
      </c>
      <c r="AB40" s="113">
        <v>421512</v>
      </c>
      <c r="AC40" s="113">
        <v>421512</v>
      </c>
      <c r="AD40" s="113">
        <v>421512</v>
      </c>
      <c r="AE40" s="113">
        <v>421512</v>
      </c>
      <c r="AF40" s="46">
        <f>SUM(AF2:AF36)</f>
        <v>417717</v>
      </c>
      <c r="AG40" s="46">
        <f t="shared" ref="AG40:BG40" si="34">SUM(AG2:AG36)</f>
        <v>264769</v>
      </c>
      <c r="AH40" s="46">
        <f t="shared" si="34"/>
        <v>437253</v>
      </c>
      <c r="AI40" s="46">
        <f t="shared" si="34"/>
        <v>201705</v>
      </c>
      <c r="AJ40" s="46">
        <f t="shared" si="34"/>
        <v>204515</v>
      </c>
      <c r="AK40" s="46">
        <f t="shared" si="34"/>
        <v>1969.3264990702132</v>
      </c>
      <c r="AL40" s="46">
        <f t="shared" si="34"/>
        <v>1914.6591707755269</v>
      </c>
      <c r="AM40" s="46">
        <f t="shared" si="34"/>
        <v>210229</v>
      </c>
      <c r="AN40" s="46">
        <f t="shared" si="34"/>
        <v>214572</v>
      </c>
      <c r="AO40" s="46">
        <f t="shared" si="34"/>
        <v>219407</v>
      </c>
      <c r="AP40" s="46">
        <f t="shared" si="34"/>
        <v>223215</v>
      </c>
      <c r="AQ40" s="46">
        <f t="shared" si="34"/>
        <v>239194</v>
      </c>
      <c r="AR40" s="46">
        <f t="shared" si="34"/>
        <v>241029</v>
      </c>
      <c r="AS40" s="46">
        <f t="shared" si="34"/>
        <v>243834</v>
      </c>
      <c r="AT40" s="46">
        <f t="shared" si="34"/>
        <v>3573</v>
      </c>
      <c r="AU40" s="46">
        <f t="shared" si="34"/>
        <v>6449</v>
      </c>
      <c r="AV40" s="46">
        <f t="shared" si="34"/>
        <v>9720</v>
      </c>
      <c r="AW40" s="46">
        <f t="shared" si="34"/>
        <v>103415</v>
      </c>
      <c r="AX40" s="46">
        <f t="shared" si="34"/>
        <v>107392</v>
      </c>
      <c r="AY40" s="46">
        <f t="shared" si="34"/>
        <v>118435</v>
      </c>
      <c r="AZ40" s="46">
        <f t="shared" si="34"/>
        <v>125006</v>
      </c>
      <c r="BA40" s="46">
        <f t="shared" si="34"/>
        <v>127180</v>
      </c>
      <c r="BB40" s="46">
        <f t="shared" si="34"/>
        <v>129047</v>
      </c>
      <c r="BC40" s="46">
        <f t="shared" si="34"/>
        <v>132406</v>
      </c>
      <c r="BD40" s="46">
        <f t="shared" si="34"/>
        <v>132812</v>
      </c>
      <c r="BE40" s="46">
        <f t="shared" si="34"/>
        <v>133822</v>
      </c>
      <c r="BF40" s="46">
        <f t="shared" si="34"/>
        <v>136241</v>
      </c>
      <c r="BG40" s="46">
        <f t="shared" si="34"/>
        <v>137048</v>
      </c>
      <c r="BH40" s="221">
        <f>(AI40+AT40)/(AE40/100)</f>
        <v>48.700392871377332</v>
      </c>
      <c r="BI40" s="221">
        <f>(AJ40+AU40)/(AF40/100)</f>
        <v>50.504049392291911</v>
      </c>
      <c r="BJ40" s="221">
        <f>(AM40+AV40)/(AF40/100)</f>
        <v>52.655027207415543</v>
      </c>
      <c r="BK40" s="221">
        <f>(AN40+AV40)/(AF40/100)</f>
        <v>53.694726333857609</v>
      </c>
      <c r="BL40" s="221">
        <f>(AO40+AV40)/(AF40/100)</f>
        <v>54.852208552680402</v>
      </c>
      <c r="BM40" s="221">
        <f>(AP40+AV40)/(AF40/100)</f>
        <v>55.763830535984887</v>
      </c>
      <c r="BN40" s="221">
        <f>AQ40/(AF40/100)</f>
        <v>57.262213412429944</v>
      </c>
      <c r="BO40" s="207">
        <f>AR40/AH40</f>
        <v>0.55123463989955468</v>
      </c>
      <c r="BP40" s="33">
        <f t="shared" ref="BP40" si="35">AS40/AF40</f>
        <v>0.58373013308053057</v>
      </c>
      <c r="BQ40" s="33">
        <f t="shared" ref="BQ40" si="36">AS40/AH40</f>
        <v>0.55764969022510991</v>
      </c>
      <c r="BR40" s="207">
        <f>AW40/AF40</f>
        <v>0.24757192070229367</v>
      </c>
      <c r="BS40" s="207">
        <f>AX40/AF40</f>
        <v>0.25709272066973571</v>
      </c>
      <c r="BT40" s="222">
        <f>SUM(BT2:BT36)</f>
        <v>951</v>
      </c>
      <c r="BU40" s="222">
        <f>SUM(BU2:BU36)</f>
        <v>688</v>
      </c>
      <c r="BV40" s="222">
        <f>SUM(BV2:BV36)/20</f>
        <v>66.667000000000002</v>
      </c>
      <c r="BW40" s="207">
        <f>AZ40/AF40</f>
        <v>0.29926002532815277</v>
      </c>
      <c r="BX40" s="207">
        <f>BA40/AF40</f>
        <v>0.30446450587359386</v>
      </c>
      <c r="BY40" s="207">
        <f>BB40/AF40</f>
        <v>0.3089340390743015</v>
      </c>
      <c r="BZ40" s="207">
        <f>BC40/AF40</f>
        <v>0.31697536849110763</v>
      </c>
      <c r="CA40" s="207">
        <f>BD40/AF40</f>
        <v>0.31794731839977786</v>
      </c>
      <c r="CB40" s="207">
        <f>BE40/AH40</f>
        <v>0.30605164515738026</v>
      </c>
      <c r="CC40" s="207"/>
      <c r="CD40" s="33">
        <f>BG40/AF40</f>
        <v>0.32808815537792335</v>
      </c>
      <c r="CE40" s="33">
        <f t="shared" ref="CE40" si="37">BG40/AH40</f>
        <v>0.31342952478313468</v>
      </c>
      <c r="CF40" s="119">
        <f>SUM(CF2:CF36)/22</f>
        <v>4750</v>
      </c>
      <c r="CG40" s="46">
        <f>SUM(CG2:CG36)</f>
        <v>17916</v>
      </c>
      <c r="CH40" s="46"/>
      <c r="CI40" s="51">
        <f>CG40/(AF40/100)</f>
        <v>4.2890282176688999</v>
      </c>
      <c r="CJ40" s="51">
        <f>AV40/(AF40/100)</f>
        <v>2.326934264107039</v>
      </c>
      <c r="CK40" s="120">
        <f t="shared" ref="CK40:CP40" si="38">SUM(CK2:CK36)</f>
        <v>50929900</v>
      </c>
      <c r="CL40" s="120">
        <f t="shared" si="38"/>
        <v>46905600</v>
      </c>
      <c r="CM40" s="121">
        <f t="shared" si="38"/>
        <v>34358582.600000001</v>
      </c>
      <c r="CN40" s="121">
        <f t="shared" si="38"/>
        <v>69575734.24000001</v>
      </c>
      <c r="CO40" s="121">
        <f t="shared" si="38"/>
        <v>12547017.400000002</v>
      </c>
      <c r="CP40" s="122">
        <f t="shared" si="38"/>
        <v>2718704.6599999997</v>
      </c>
      <c r="CQ40" s="121">
        <v>16566979.32</v>
      </c>
      <c r="CR40" s="123">
        <f>SUM(CR2:CR36)</f>
        <v>12572</v>
      </c>
      <c r="CS40" s="123">
        <f>SUM(CS2:CS36)</f>
        <v>9422</v>
      </c>
      <c r="CT40" s="54">
        <f>AB40/(S40/100)</f>
        <v>104.24228035552655</v>
      </c>
      <c r="CU40" s="54">
        <f>AB40/(Y40/100)</f>
        <v>100</v>
      </c>
      <c r="CV40" s="48">
        <f>SUM(CV2:CV36)</f>
        <v>98.313955203484824</v>
      </c>
    </row>
    <row r="41" spans="1:100" x14ac:dyDescent="0.25">
      <c r="A41" s="55" t="s">
        <v>323</v>
      </c>
      <c r="AF41" s="194">
        <v>412323</v>
      </c>
      <c r="AT41" s="195">
        <f>(AT40/AF41)*100</f>
        <v>0.86655364847461824</v>
      </c>
      <c r="AU41" s="195">
        <f>(AU40/AF41)*100</f>
        <v>1.5640650654947699</v>
      </c>
      <c r="AV41" s="195">
        <f>(AV40/AF41)*100</f>
        <v>2.3573751646160899</v>
      </c>
      <c r="AW41" s="196"/>
      <c r="AX41" s="196"/>
      <c r="AY41" s="197">
        <f>AY40-AX40</f>
        <v>11043</v>
      </c>
      <c r="AZ41" s="197"/>
      <c r="BA41" s="197"/>
      <c r="BB41" s="197"/>
      <c r="BC41" s="197"/>
      <c r="BD41" s="197"/>
      <c r="BE41" s="197"/>
      <c r="BF41" s="197"/>
      <c r="BG41" s="197"/>
      <c r="BH41" s="223">
        <f>(AI40+AT40)/(AF41/100)</f>
        <v>49.785726238895244</v>
      </c>
      <c r="BI41" s="223">
        <f>(AJ40+AU40)/(AF41/100)</f>
        <v>51.16474220453383</v>
      </c>
      <c r="BJ41" s="223">
        <f>(AM40+AV40)/(AF41/100)</f>
        <v>53.343859061949011</v>
      </c>
      <c r="BK41" s="223">
        <f>(AN40+AV40)/(AF41/100)</f>
        <v>54.397159508443629</v>
      </c>
      <c r="BL41" s="223">
        <f>(AO40+AV40)/(AF41/100)</f>
        <v>55.569783883023753</v>
      </c>
      <c r="BM41" s="223">
        <f>(AP40+AV40)/(AF41/100)</f>
        <v>56.493331684140834</v>
      </c>
      <c r="BN41" s="223">
        <f>AQ40/(AF41/100)</f>
        <v>58.011316370903401</v>
      </c>
      <c r="BO41" s="223"/>
      <c r="BP41" s="199"/>
      <c r="BQ41" s="199"/>
      <c r="BR41" s="224">
        <f>AW40/AF41</f>
        <v>0.25081065087322318</v>
      </c>
      <c r="BS41" s="224">
        <f>AX40/AF41</f>
        <v>0.26045600172680156</v>
      </c>
      <c r="BT41" s="208"/>
      <c r="BU41" s="225">
        <f>BT40-BU40</f>
        <v>263</v>
      </c>
      <c r="BV41" s="209"/>
      <c r="BW41" s="224">
        <f>AZ40/AF41</f>
        <v>0.30317493809464907</v>
      </c>
      <c r="BX41" s="224">
        <f>BA40/AF41</f>
        <v>0.30844750353485012</v>
      </c>
      <c r="BY41" s="224">
        <f>BB40/AF41</f>
        <v>0.31297550706606231</v>
      </c>
      <c r="BZ41" s="224">
        <f>BC40/AF41</f>
        <v>0.32112203296929837</v>
      </c>
      <c r="CA41" s="224">
        <f>BD40/AF41</f>
        <v>0.3221066979043129</v>
      </c>
      <c r="CB41" s="226"/>
      <c r="CC41" s="226"/>
      <c r="CD41" s="202"/>
      <c r="CE41" s="202"/>
      <c r="CI41" s="203">
        <f>CG40/(AF41/100)</f>
        <v>4.3451371861380528</v>
      </c>
      <c r="CJ41" s="203">
        <f>AV40/(AF41/100)</f>
        <v>2.3573751646160899</v>
      </c>
    </row>
    <row r="43" spans="1:100" ht="60" x14ac:dyDescent="0.25">
      <c r="A43" s="55" t="s">
        <v>314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111"/>
      <c r="AH43" s="111"/>
      <c r="AI43" s="111"/>
      <c r="AJ43" s="111"/>
      <c r="AK43" s="111"/>
      <c r="AL43" s="111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36"/>
      <c r="BS43" s="136"/>
      <c r="BT43" s="137"/>
      <c r="BU43" s="137"/>
      <c r="BV43" s="138"/>
      <c r="BW43" s="139"/>
      <c r="BX43" s="139"/>
      <c r="BY43" s="139"/>
      <c r="BZ43" s="139"/>
      <c r="CA43" s="139"/>
      <c r="CB43" s="139"/>
      <c r="CC43" s="139"/>
      <c r="CD43" s="139"/>
      <c r="CE43" s="139"/>
      <c r="CF43" s="137"/>
      <c r="CG43" s="137"/>
      <c r="CH43" s="137"/>
      <c r="CI43" s="138"/>
      <c r="CJ43" s="138"/>
      <c r="CK43" s="137"/>
      <c r="CL43" s="137"/>
      <c r="CM43" s="137"/>
      <c r="CN43" s="137"/>
      <c r="CO43" s="137"/>
      <c r="CP43" s="137"/>
      <c r="CQ43" s="137"/>
      <c r="CR43" s="137"/>
      <c r="CS43" s="137"/>
      <c r="CV43" s="187"/>
    </row>
    <row r="45" spans="1:100" hidden="1" x14ac:dyDescent="0.25">
      <c r="A45" s="141"/>
      <c r="AF45" s="142"/>
      <c r="AG45" s="142"/>
      <c r="AH45" s="142"/>
      <c r="AI45" s="137"/>
      <c r="AJ45" s="137"/>
    </row>
    <row r="46" spans="1:100" hidden="1" x14ac:dyDescent="0.25">
      <c r="A46" s="143"/>
      <c r="AF46" s="142"/>
      <c r="AG46" s="142"/>
      <c r="AH46" s="142"/>
      <c r="AI46" s="137"/>
      <c r="AJ46" s="137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D62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9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hidden="1" customWidth="1"/>
    <col min="20" max="24" width="15.42578125" style="124" hidden="1" customWidth="1"/>
    <col min="25" max="25" width="14.140625" style="124" hidden="1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2" width="12.5703125" style="126" hidden="1" customWidth="1"/>
    <col min="33" max="33" width="19.85546875" style="127" hidden="1" customWidth="1"/>
    <col min="34" max="34" width="14" style="127" customWidth="1"/>
    <col min="35" max="36" width="13.28515625" style="127" hidden="1" customWidth="1"/>
    <col min="37" max="37" width="15.7109375" style="127" hidden="1" customWidth="1"/>
    <col min="38" max="38" width="2.42578125" style="127" hidden="1" customWidth="1"/>
    <col min="39" max="39" width="11.28515625" style="127" hidden="1" customWidth="1"/>
    <col min="40" max="48" width="12.42578125" style="127" hidden="1" customWidth="1"/>
    <col min="49" max="49" width="17.5703125" style="127" hidden="1" customWidth="1"/>
    <col min="50" max="52" width="12.140625" style="127" hidden="1" customWidth="1"/>
    <col min="53" max="55" width="16.140625" style="127" hidden="1" customWidth="1"/>
    <col min="56" max="57" width="16.140625" style="127" customWidth="1"/>
    <col min="58" max="60" width="14.28515625" style="127" hidden="1" customWidth="1"/>
    <col min="61" max="61" width="14.28515625" style="127" customWidth="1"/>
    <col min="62" max="62" width="17.85546875" style="127" hidden="1" customWidth="1"/>
    <col min="63" max="64" width="15.5703125" style="127" hidden="1" customWidth="1"/>
    <col min="65" max="73" width="14.85546875" style="127" hidden="1" customWidth="1"/>
    <col min="74" max="74" width="14.85546875" style="127" customWidth="1"/>
    <col min="75" max="77" width="14.85546875" style="127" hidden="1" customWidth="1"/>
    <col min="78" max="78" width="14.85546875" style="127" customWidth="1"/>
    <col min="79" max="79" width="20.140625" style="127" hidden="1" customWidth="1"/>
    <col min="80" max="81" width="19" style="127" hidden="1" customWidth="1"/>
    <col min="82" max="82" width="19" style="127" customWidth="1"/>
    <col min="83" max="83" width="14.85546875" style="127" hidden="1" customWidth="1"/>
    <col min="84" max="90" width="14.42578125" style="127" hidden="1" customWidth="1"/>
    <col min="91" max="91" width="16.140625" style="127" hidden="1" customWidth="1"/>
    <col min="92" max="93" width="17.85546875" style="128" hidden="1" customWidth="1"/>
    <col min="94" max="94" width="12.5703125" style="127" hidden="1" customWidth="1"/>
    <col min="95" max="95" width="11.5703125" style="127" hidden="1" customWidth="1"/>
    <col min="96" max="96" width="14.28515625" style="133" hidden="1" customWidth="1"/>
    <col min="97" max="97" width="15.140625" style="134" hidden="1" customWidth="1"/>
    <col min="98" max="103" width="15.85546875" style="134" hidden="1" customWidth="1"/>
    <col min="104" max="104" width="15.85546875" style="134" customWidth="1"/>
    <col min="105" max="105" width="19.42578125" style="134" hidden="1" customWidth="1"/>
    <col min="106" max="106" width="11.28515625" style="127" hidden="1" customWidth="1"/>
    <col min="107" max="107" width="10.7109375" style="127" hidden="1" customWidth="1"/>
    <col min="108" max="109" width="19.85546875" style="127" hidden="1" customWidth="1"/>
    <col min="110" max="111" width="19.85546875" style="127" customWidth="1"/>
    <col min="112" max="114" width="13.7109375" style="127" hidden="1" customWidth="1"/>
    <col min="115" max="115" width="13.7109375" style="127" customWidth="1"/>
    <col min="116" max="116" width="17" style="128" customWidth="1"/>
    <col min="117" max="117" width="12.28515625" style="127" hidden="1" customWidth="1"/>
    <col min="118" max="119" width="12.7109375" style="133" hidden="1" customWidth="1"/>
    <col min="120" max="120" width="14.7109375" style="127" hidden="1" customWidth="1"/>
    <col min="121" max="121" width="14.5703125" style="127" hidden="1" customWidth="1"/>
    <col min="122" max="122" width="15.140625" style="127" hidden="1" customWidth="1"/>
    <col min="123" max="123" width="11.85546875" style="127" hidden="1" customWidth="1"/>
    <col min="124" max="124" width="12.7109375" style="127" hidden="1" customWidth="1"/>
    <col min="125" max="125" width="14.85546875" style="127" hidden="1" customWidth="1"/>
    <col min="126" max="126" width="14.7109375" style="127" hidden="1" customWidth="1"/>
    <col min="127" max="128" width="14" style="127" hidden="1" customWidth="1"/>
    <col min="129" max="129" width="15.5703125" style="126" hidden="1" customWidth="1"/>
    <col min="130" max="130" width="15.7109375" style="124" hidden="1" customWidth="1"/>
    <col min="131" max="131" width="21.5703125" style="127" hidden="1" customWidth="1"/>
    <col min="132" max="132" width="0" style="55" hidden="1" customWidth="1"/>
    <col min="133" max="133" width="5.42578125" style="55" customWidth="1"/>
    <col min="134" max="134" width="5.140625" style="55" customWidth="1"/>
    <col min="135" max="16384" width="9.140625" style="55"/>
  </cols>
  <sheetData>
    <row r="1" spans="1:134" s="22" customFormat="1" ht="14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3" t="s">
        <v>20</v>
      </c>
      <c r="AE1" s="4" t="s">
        <v>21</v>
      </c>
      <c r="AF1" s="4" t="s">
        <v>22</v>
      </c>
      <c r="AG1" s="5" t="s">
        <v>23</v>
      </c>
      <c r="AH1" s="5" t="s">
        <v>253</v>
      </c>
      <c r="AI1" s="6" t="s">
        <v>25</v>
      </c>
      <c r="AJ1" s="6" t="s">
        <v>26</v>
      </c>
      <c r="AK1" s="6" t="s">
        <v>27</v>
      </c>
      <c r="AL1" s="6" t="s">
        <v>28</v>
      </c>
      <c r="AM1" s="6" t="s">
        <v>29</v>
      </c>
      <c r="AN1" s="6" t="s">
        <v>30</v>
      </c>
      <c r="AO1" s="6" t="s">
        <v>31</v>
      </c>
      <c r="AP1" s="6" t="s">
        <v>32</v>
      </c>
      <c r="AQ1" s="6" t="s">
        <v>33</v>
      </c>
      <c r="AR1" s="6" t="s">
        <v>34</v>
      </c>
      <c r="AS1" s="6" t="s">
        <v>35</v>
      </c>
      <c r="AT1" s="6" t="s">
        <v>36</v>
      </c>
      <c r="AU1" s="6" t="s">
        <v>37</v>
      </c>
      <c r="AV1" s="6" t="s">
        <v>38</v>
      </c>
      <c r="AW1" s="7" t="s">
        <v>49</v>
      </c>
      <c r="AX1" s="8" t="s">
        <v>50</v>
      </c>
      <c r="AY1" s="8" t="s">
        <v>51</v>
      </c>
      <c r="AZ1" s="8" t="s">
        <v>52</v>
      </c>
      <c r="BA1" s="7" t="s">
        <v>53</v>
      </c>
      <c r="BB1" s="7" t="s">
        <v>54</v>
      </c>
      <c r="BC1" s="7" t="s">
        <v>55</v>
      </c>
      <c r="BD1" s="9" t="s">
        <v>254</v>
      </c>
      <c r="BE1" s="9" t="s">
        <v>67</v>
      </c>
      <c r="BF1" s="10" t="s">
        <v>68</v>
      </c>
      <c r="BG1" s="10" t="s">
        <v>69</v>
      </c>
      <c r="BH1" s="10" t="s">
        <v>70</v>
      </c>
      <c r="BI1" s="10" t="s">
        <v>71</v>
      </c>
      <c r="BJ1" s="7" t="s">
        <v>82</v>
      </c>
      <c r="BK1" s="7" t="s">
        <v>83</v>
      </c>
      <c r="BL1" s="7" t="s">
        <v>84</v>
      </c>
      <c r="BM1" s="7" t="s">
        <v>85</v>
      </c>
      <c r="BN1" s="7" t="s">
        <v>86</v>
      </c>
      <c r="BO1" s="7" t="s">
        <v>87</v>
      </c>
      <c r="BP1" s="7" t="s">
        <v>88</v>
      </c>
      <c r="BQ1" s="7" t="s">
        <v>89</v>
      </c>
      <c r="BR1" s="7" t="s">
        <v>90</v>
      </c>
      <c r="BS1" s="7" t="s">
        <v>91</v>
      </c>
      <c r="BT1" s="7" t="s">
        <v>92</v>
      </c>
      <c r="BU1" s="7" t="s">
        <v>93</v>
      </c>
      <c r="BV1" s="7" t="s">
        <v>94</v>
      </c>
      <c r="BW1" s="11" t="s">
        <v>105</v>
      </c>
      <c r="BX1" s="11" t="s">
        <v>106</v>
      </c>
      <c r="BY1" s="11" t="s">
        <v>107</v>
      </c>
      <c r="BZ1" s="11" t="s">
        <v>108</v>
      </c>
      <c r="CA1" s="12" t="s">
        <v>119</v>
      </c>
      <c r="CB1" s="12" t="s">
        <v>120</v>
      </c>
      <c r="CC1" s="12" t="s">
        <v>121</v>
      </c>
      <c r="CD1" s="12" t="s">
        <v>122</v>
      </c>
      <c r="CE1" s="4" t="s">
        <v>133</v>
      </c>
      <c r="CF1" s="13" t="s">
        <v>134</v>
      </c>
      <c r="CG1" s="13" t="s">
        <v>135</v>
      </c>
      <c r="CH1" s="13" t="s">
        <v>136</v>
      </c>
      <c r="CI1" s="13" t="s">
        <v>137</v>
      </c>
      <c r="CJ1" s="13" t="s">
        <v>138</v>
      </c>
      <c r="CK1" s="13" t="s">
        <v>139</v>
      </c>
      <c r="CL1" s="13" t="s">
        <v>140</v>
      </c>
      <c r="CM1" s="7" t="s">
        <v>141</v>
      </c>
      <c r="CN1" s="14" t="s">
        <v>142</v>
      </c>
      <c r="CO1" s="14" t="s">
        <v>143</v>
      </c>
      <c r="CP1" s="13" t="s">
        <v>144</v>
      </c>
      <c r="CQ1" s="13" t="s">
        <v>145</v>
      </c>
      <c r="CR1" s="15" t="s">
        <v>146</v>
      </c>
      <c r="CS1" s="15" t="s">
        <v>147</v>
      </c>
      <c r="CT1" s="15" t="s">
        <v>148</v>
      </c>
      <c r="CU1" s="15" t="s">
        <v>149</v>
      </c>
      <c r="CV1" s="15" t="s">
        <v>150</v>
      </c>
      <c r="CW1" s="15" t="s">
        <v>151</v>
      </c>
      <c r="CX1" s="3" t="s">
        <v>152</v>
      </c>
      <c r="CY1" s="3" t="s">
        <v>153</v>
      </c>
      <c r="CZ1" s="3" t="s">
        <v>154</v>
      </c>
      <c r="DA1" s="16" t="s">
        <v>166</v>
      </c>
      <c r="DB1" s="4" t="s">
        <v>167</v>
      </c>
      <c r="DC1" s="4" t="s">
        <v>168</v>
      </c>
      <c r="DD1" s="7" t="s">
        <v>169</v>
      </c>
      <c r="DE1" s="7" t="s">
        <v>170</v>
      </c>
      <c r="DF1" s="7" t="s">
        <v>171</v>
      </c>
      <c r="DG1" s="9" t="s">
        <v>255</v>
      </c>
      <c r="DH1" s="4" t="s">
        <v>184</v>
      </c>
      <c r="DI1" s="4" t="s">
        <v>185</v>
      </c>
      <c r="DJ1" s="4" t="s">
        <v>186</v>
      </c>
      <c r="DK1" s="4" t="s">
        <v>187</v>
      </c>
      <c r="DL1" s="17" t="s">
        <v>256</v>
      </c>
      <c r="DM1" s="4" t="s">
        <v>198</v>
      </c>
      <c r="DN1" s="18" t="s">
        <v>199</v>
      </c>
      <c r="DO1" s="18" t="s">
        <v>200</v>
      </c>
      <c r="DP1" s="19" t="s">
        <v>201</v>
      </c>
      <c r="DQ1" s="19" t="s">
        <v>202</v>
      </c>
      <c r="DR1" s="4" t="s">
        <v>203</v>
      </c>
      <c r="DS1" s="4" t="s">
        <v>204</v>
      </c>
      <c r="DT1" s="4" t="s">
        <v>205</v>
      </c>
      <c r="DU1" s="19" t="s">
        <v>206</v>
      </c>
      <c r="DV1" s="4" t="s">
        <v>207</v>
      </c>
      <c r="DW1" s="4" t="s">
        <v>208</v>
      </c>
      <c r="DX1" s="4" t="s">
        <v>209</v>
      </c>
      <c r="DY1" s="20" t="s">
        <v>210</v>
      </c>
      <c r="DZ1" s="21" t="s">
        <v>211</v>
      </c>
      <c r="EA1" s="4" t="s">
        <v>212</v>
      </c>
      <c r="EB1" s="22">
        <v>11</v>
      </c>
      <c r="EC1" s="22">
        <v>10</v>
      </c>
      <c r="ED1" s="22">
        <v>15</v>
      </c>
    </row>
    <row r="2" spans="1:134" ht="16.5" customHeight="1" x14ac:dyDescent="0.25">
      <c r="A2" s="23" t="s">
        <v>213</v>
      </c>
      <c r="B2" s="24">
        <v>2</v>
      </c>
      <c r="C2" s="24">
        <v>2</v>
      </c>
      <c r="D2" s="24">
        <f t="shared" ref="D2:D36" si="0">SUM(E2:M2)</f>
        <v>2723</v>
      </c>
      <c r="E2" s="24">
        <v>289</v>
      </c>
      <c r="F2" s="24">
        <v>0</v>
      </c>
      <c r="G2" s="24">
        <v>224</v>
      </c>
      <c r="H2" s="24">
        <v>84</v>
      </c>
      <c r="I2" s="24">
        <v>581</v>
      </c>
      <c r="J2" s="24">
        <v>330</v>
      </c>
      <c r="K2" s="24">
        <v>0</v>
      </c>
      <c r="L2" s="24">
        <v>1155</v>
      </c>
      <c r="M2" s="24">
        <v>60</v>
      </c>
      <c r="N2" s="24">
        <v>2</v>
      </c>
      <c r="O2" s="24">
        <v>2</v>
      </c>
      <c r="P2" s="24">
        <v>3</v>
      </c>
      <c r="Q2" s="24">
        <v>3</v>
      </c>
      <c r="R2" s="24">
        <f t="shared" ref="R2:R36" si="1">Q2-P2</f>
        <v>0</v>
      </c>
      <c r="S2" s="25">
        <v>2823</v>
      </c>
      <c r="T2" s="26">
        <v>132</v>
      </c>
      <c r="U2" s="26">
        <v>148</v>
      </c>
      <c r="V2" s="26">
        <v>165</v>
      </c>
      <c r="W2" s="26">
        <f t="shared" ref="W2:W36" si="2">U2-T2</f>
        <v>16</v>
      </c>
      <c r="X2" s="26">
        <v>291</v>
      </c>
      <c r="Y2" s="25">
        <v>2850</v>
      </c>
      <c r="Z2" s="26">
        <v>841</v>
      </c>
      <c r="AA2" s="26">
        <v>967</v>
      </c>
      <c r="AB2" s="26">
        <v>980</v>
      </c>
      <c r="AC2" s="26">
        <f t="shared" ref="AC2:AC36" si="3">AB2-AA2</f>
        <v>13</v>
      </c>
      <c r="AD2" s="27">
        <f t="shared" ref="AD2:AD36" si="4">AC2/(AA2/100)</f>
        <v>1.344364012409514</v>
      </c>
      <c r="AE2" s="28"/>
      <c r="AF2" s="29">
        <f>[1]Лист1!B7</f>
        <v>2850</v>
      </c>
      <c r="AG2" s="29"/>
      <c r="AH2" s="29">
        <v>2703</v>
      </c>
      <c r="AI2" s="30">
        <v>621</v>
      </c>
      <c r="AJ2" s="30">
        <v>815</v>
      </c>
      <c r="AK2" s="31">
        <f t="shared" ref="AK2:AK36" si="5">AJ2/(S2/100)</f>
        <v>28.869996457669146</v>
      </c>
      <c r="AL2" s="31">
        <f t="shared" ref="AL2:AL36" si="6">AJ2/(Y2/100)</f>
        <v>28.596491228070175</v>
      </c>
      <c r="AM2" s="32">
        <v>1550</v>
      </c>
      <c r="AN2" s="32">
        <v>1566</v>
      </c>
      <c r="AO2" s="32">
        <v>2001</v>
      </c>
      <c r="AP2" s="32">
        <v>2048</v>
      </c>
      <c r="AQ2" s="32">
        <v>2064</v>
      </c>
      <c r="AR2" s="32">
        <v>2064</v>
      </c>
      <c r="AS2" s="32">
        <v>2064</v>
      </c>
      <c r="AT2" s="32">
        <v>2036</v>
      </c>
      <c r="AU2" s="32">
        <v>2020</v>
      </c>
      <c r="AV2" s="32">
        <v>1999</v>
      </c>
      <c r="AW2" s="33">
        <f>AS2/AH2</f>
        <v>0.7635960044395117</v>
      </c>
      <c r="AX2" s="34"/>
      <c r="AY2" s="34"/>
      <c r="AZ2" s="34"/>
      <c r="BA2" s="33">
        <f>AT2/AH2</f>
        <v>0.7532371439141694</v>
      </c>
      <c r="BB2" s="33">
        <f>AU2/AH2</f>
        <v>0.74731779504254536</v>
      </c>
      <c r="BC2" s="33">
        <f>AV2/AH2</f>
        <v>0.73954864964853861</v>
      </c>
      <c r="BD2" s="35">
        <v>17810</v>
      </c>
      <c r="BE2" s="35">
        <v>100</v>
      </c>
      <c r="BF2" s="36"/>
      <c r="BG2" s="36">
        <v>26</v>
      </c>
      <c r="BH2" s="36">
        <v>39</v>
      </c>
      <c r="BI2" s="36">
        <v>55</v>
      </c>
      <c r="BJ2" s="33">
        <f t="shared" ref="BJ2:BJ8" si="7">BF2/AH2</f>
        <v>0</v>
      </c>
      <c r="BK2" s="37">
        <v>387</v>
      </c>
      <c r="BL2" s="37">
        <v>644</v>
      </c>
      <c r="BM2" s="37">
        <v>477</v>
      </c>
      <c r="BN2" s="37">
        <v>839</v>
      </c>
      <c r="BO2" s="37">
        <v>844</v>
      </c>
      <c r="BP2" s="37">
        <v>854</v>
      </c>
      <c r="BQ2" s="37">
        <v>862</v>
      </c>
      <c r="BR2" s="37">
        <v>862</v>
      </c>
      <c r="BS2" s="37">
        <v>862</v>
      </c>
      <c r="BT2" s="33">
        <f t="shared" ref="BT2:BT8" si="8">BG2/AH2</f>
        <v>9.6189419163891978E-3</v>
      </c>
      <c r="BU2" s="33">
        <f t="shared" ref="BU2:BU8" si="9">BH2/AH2</f>
        <v>1.4428412874583796E-2</v>
      </c>
      <c r="BV2" s="33">
        <f>BI2/AH2</f>
        <v>2.0347761746207917E-2</v>
      </c>
      <c r="BW2" s="38">
        <f>AS2+BF2</f>
        <v>2064</v>
      </c>
      <c r="BX2" s="38">
        <f>AT2+BG2</f>
        <v>2062</v>
      </c>
      <c r="BY2" s="38">
        <f>AU2+BH2</f>
        <v>2059</v>
      </c>
      <c r="BZ2" s="38">
        <f>AV2+BI2</f>
        <v>2054</v>
      </c>
      <c r="CA2" s="39">
        <f t="shared" ref="CA2:CA37" si="10">(AS2+BF2)/AH2</f>
        <v>0.7635960044395117</v>
      </c>
      <c r="CB2" s="39">
        <f t="shared" ref="CB2:CB37" si="11">(AT2+BG2)/AH2</f>
        <v>0.76285608583055864</v>
      </c>
      <c r="CC2" s="39">
        <f>BY2/AH2</f>
        <v>0.7617462079171291</v>
      </c>
      <c r="CD2" s="39">
        <f>BZ2/AH2</f>
        <v>0.75989641139474662</v>
      </c>
      <c r="CE2" s="40">
        <v>879</v>
      </c>
      <c r="CF2" s="41">
        <f t="shared" ref="CF2:CF36" si="12">(AI2+AX2)/AF2</f>
        <v>0.21789473684210525</v>
      </c>
      <c r="CG2" s="41">
        <f t="shared" ref="CG2:CG36" si="13">(AJ2+AY2)/AF2</f>
        <v>0.28596491228070176</v>
      </c>
      <c r="CH2" s="41">
        <f t="shared" ref="CH2:CH36" si="14">(AM2+AZ2)/AF2</f>
        <v>0.54385964912280704</v>
      </c>
      <c r="CI2" s="41">
        <f t="shared" ref="CI2:CI36" si="15">(AN2+AZ2)/AF2</f>
        <v>0.54947368421052634</v>
      </c>
      <c r="CJ2" s="41">
        <f t="shared" ref="CJ2:CJ36" si="16">(AO2+AZ2)/AF2</f>
        <v>0.70210526315789479</v>
      </c>
      <c r="CK2" s="41">
        <f t="shared" ref="CK2:CK36" si="17">(AP2+AZ2)/AF2</f>
        <v>0.71859649122807012</v>
      </c>
      <c r="CL2" s="41">
        <f t="shared" ref="CL2:CL37" si="18">AQ2/AF2</f>
        <v>0.72421052631578953</v>
      </c>
      <c r="CM2" s="33">
        <f t="shared" ref="CM2:CM36" si="19">AR2/AH2</f>
        <v>0.7635960044395117</v>
      </c>
      <c r="CN2" s="41">
        <f t="shared" ref="CN2:CN36" si="20">BK2/AF2</f>
        <v>0.13578947368421052</v>
      </c>
      <c r="CO2" s="41">
        <f t="shared" ref="CO2:CO36" si="21">BL2/AF2</f>
        <v>0.22596491228070176</v>
      </c>
      <c r="CP2" s="42">
        <v>102</v>
      </c>
      <c r="CQ2" s="42">
        <v>57</v>
      </c>
      <c r="CR2" s="43">
        <v>6.67</v>
      </c>
      <c r="CS2" s="41">
        <f t="shared" ref="CS2:CS36" si="22">BN2/AF2</f>
        <v>0.2943859649122807</v>
      </c>
      <c r="CT2" s="41">
        <f t="shared" ref="CT2:CT37" si="23">BO2/AF2</f>
        <v>0.29614035087719298</v>
      </c>
      <c r="CU2" s="41">
        <f t="shared" ref="CU2:CU36" si="24">BP2/AF2</f>
        <v>0.29964912280701755</v>
      </c>
      <c r="CV2" s="41">
        <f t="shared" ref="CV2:CV37" si="25">BQ2/AF2</f>
        <v>0.3024561403508772</v>
      </c>
      <c r="CW2" s="41">
        <f t="shared" ref="CW2:CW36" si="26">BR2/AF2</f>
        <v>0.3024561403508772</v>
      </c>
      <c r="CX2" s="44">
        <v>901</v>
      </c>
      <c r="CY2" s="44">
        <v>916</v>
      </c>
      <c r="CZ2" s="44">
        <v>928</v>
      </c>
      <c r="DA2" s="33">
        <f t="shared" ref="DA2:DA37" si="27">CE2/AH2</f>
        <v>0.32519422863485015</v>
      </c>
      <c r="DB2" s="46">
        <v>5000</v>
      </c>
      <c r="DC2" s="46">
        <v>114</v>
      </c>
      <c r="DD2" s="33">
        <f t="shared" ref="DD2:DD37" si="28">CX2/AH2</f>
        <v>0.33333333333333331</v>
      </c>
      <c r="DE2" s="33">
        <f>CY2/AH2</f>
        <v>0.33888272290048094</v>
      </c>
      <c r="DF2" s="33">
        <f>CZ2/AH2</f>
        <v>0.34332223455419902</v>
      </c>
      <c r="DG2" s="47">
        <f>DF2-CD2</f>
        <v>-0.41657417684054759</v>
      </c>
      <c r="DH2" s="48">
        <v>6</v>
      </c>
      <c r="DI2" s="48">
        <v>7</v>
      </c>
      <c r="DJ2" s="48">
        <v>9</v>
      </c>
      <c r="DK2" s="48">
        <v>10</v>
      </c>
      <c r="DL2" s="49">
        <f>DK2/$EC$1</f>
        <v>1</v>
      </c>
      <c r="DM2" s="48"/>
      <c r="DN2" s="50">
        <f t="shared" ref="DN2:DN8" si="29">DC2/(AF2/100)</f>
        <v>4</v>
      </c>
      <c r="DO2" s="51"/>
      <c r="DP2" s="52"/>
      <c r="DQ2" s="52"/>
      <c r="DR2" s="53"/>
      <c r="DS2" s="53">
        <v>776398.5</v>
      </c>
      <c r="DT2" s="53"/>
      <c r="DU2" s="52"/>
      <c r="DV2" s="53"/>
      <c r="DW2" s="53"/>
      <c r="DX2" s="53"/>
      <c r="DY2" s="54">
        <f t="shared" ref="DY2:DY36" si="30">AB2/(S2/100)</f>
        <v>34.714842366277011</v>
      </c>
      <c r="DZ2" s="54">
        <f t="shared" ref="DZ2:DZ36" si="31">AB2/(Y2/100)</f>
        <v>34.385964912280699</v>
      </c>
      <c r="EA2" s="48">
        <f t="shared" ref="EA2:EA36" si="32">AY2/(AF2/100)</f>
        <v>0</v>
      </c>
    </row>
    <row r="3" spans="1:134" ht="16.5" customHeight="1" x14ac:dyDescent="0.25">
      <c r="A3" s="23" t="s">
        <v>214</v>
      </c>
      <c r="B3" s="24">
        <v>2</v>
      </c>
      <c r="C3" s="24">
        <v>7</v>
      </c>
      <c r="D3" s="24">
        <f t="shared" si="0"/>
        <v>3310</v>
      </c>
      <c r="E3" s="24">
        <v>463</v>
      </c>
      <c r="F3" s="24">
        <v>0</v>
      </c>
      <c r="G3" s="24">
        <v>473</v>
      </c>
      <c r="H3" s="24">
        <v>121</v>
      </c>
      <c r="I3" s="24">
        <v>385</v>
      </c>
      <c r="J3" s="24">
        <v>1308</v>
      </c>
      <c r="K3" s="24">
        <v>109</v>
      </c>
      <c r="L3" s="24">
        <v>451</v>
      </c>
      <c r="M3" s="24">
        <v>0</v>
      </c>
      <c r="N3" s="24">
        <v>31</v>
      </c>
      <c r="O3" s="24">
        <v>31</v>
      </c>
      <c r="P3" s="24">
        <v>34</v>
      </c>
      <c r="Q3" s="24">
        <v>34</v>
      </c>
      <c r="R3" s="24">
        <f t="shared" si="1"/>
        <v>0</v>
      </c>
      <c r="S3" s="25">
        <v>6562</v>
      </c>
      <c r="T3" s="26">
        <v>1444</v>
      </c>
      <c r="U3" s="26">
        <v>1626</v>
      </c>
      <c r="V3" s="26">
        <v>1640</v>
      </c>
      <c r="W3" s="26">
        <f t="shared" si="2"/>
        <v>182</v>
      </c>
      <c r="X3" s="26">
        <v>2429</v>
      </c>
      <c r="Y3" s="25">
        <v>6764</v>
      </c>
      <c r="Z3" s="26">
        <v>3338</v>
      </c>
      <c r="AA3" s="26">
        <v>5372</v>
      </c>
      <c r="AB3" s="26">
        <v>5417</v>
      </c>
      <c r="AC3" s="26">
        <f t="shared" si="3"/>
        <v>45</v>
      </c>
      <c r="AD3" s="27">
        <f t="shared" si="4"/>
        <v>0.83767684288905442</v>
      </c>
      <c r="AE3" s="28">
        <v>1733</v>
      </c>
      <c r="AF3" s="29">
        <f>[1]Лист1!B8</f>
        <v>6562</v>
      </c>
      <c r="AG3" s="56">
        <v>4922</v>
      </c>
      <c r="AH3" s="56">
        <v>7011</v>
      </c>
      <c r="AI3" s="30">
        <v>4394</v>
      </c>
      <c r="AJ3" s="30">
        <v>4430</v>
      </c>
      <c r="AK3" s="31">
        <f t="shared" si="5"/>
        <v>67.509905516610786</v>
      </c>
      <c r="AL3" s="31">
        <f t="shared" si="6"/>
        <v>65.493790656416323</v>
      </c>
      <c r="AM3" s="32">
        <v>4184</v>
      </c>
      <c r="AN3" s="32">
        <v>4203</v>
      </c>
      <c r="AO3" s="32">
        <v>4223</v>
      </c>
      <c r="AP3" s="32">
        <v>4309</v>
      </c>
      <c r="AQ3" s="32">
        <v>4765</v>
      </c>
      <c r="AR3" s="32">
        <v>4797</v>
      </c>
      <c r="AS3" s="32">
        <v>4498</v>
      </c>
      <c r="AT3" s="32">
        <v>4513</v>
      </c>
      <c r="AU3" s="32">
        <v>4642</v>
      </c>
      <c r="AV3" s="32">
        <v>4737</v>
      </c>
      <c r="AW3" s="33">
        <f t="shared" ref="AW3:AW37" si="33">AS3/AH3</f>
        <v>0.64156325773784051</v>
      </c>
      <c r="AX3" s="34"/>
      <c r="AY3" s="34"/>
      <c r="AZ3" s="34">
        <v>326</v>
      </c>
      <c r="BA3" s="33">
        <f t="shared" ref="BA3:BA37" si="34">AT3/AH3</f>
        <v>0.64370275281700184</v>
      </c>
      <c r="BB3" s="33">
        <f t="shared" ref="BB3:BB39" si="35">AU3/AH3</f>
        <v>0.66210241049778917</v>
      </c>
      <c r="BC3" s="33">
        <f t="shared" ref="BC3:BC39" si="36">AV3/AH3</f>
        <v>0.67565254599914415</v>
      </c>
      <c r="BD3" s="35">
        <v>5460</v>
      </c>
      <c r="BE3" s="35">
        <v>334</v>
      </c>
      <c r="BF3" s="36">
        <v>327</v>
      </c>
      <c r="BG3" s="36">
        <v>331</v>
      </c>
      <c r="BH3" s="36">
        <v>333</v>
      </c>
      <c r="BI3" s="36">
        <v>333</v>
      </c>
      <c r="BJ3" s="33">
        <f t="shared" si="7"/>
        <v>4.6640992725716729E-2</v>
      </c>
      <c r="BK3" s="37">
        <v>1767</v>
      </c>
      <c r="BL3" s="37">
        <v>1783</v>
      </c>
      <c r="BM3" s="37">
        <v>1876</v>
      </c>
      <c r="BN3" s="37">
        <v>1891</v>
      </c>
      <c r="BO3" s="37">
        <v>1925</v>
      </c>
      <c r="BP3" s="37">
        <v>1951</v>
      </c>
      <c r="BQ3" s="37">
        <v>1991</v>
      </c>
      <c r="BR3" s="37">
        <v>1994</v>
      </c>
      <c r="BS3" s="37">
        <v>2016</v>
      </c>
      <c r="BT3" s="33">
        <f t="shared" si="8"/>
        <v>4.7211524746826418E-2</v>
      </c>
      <c r="BU3" s="33">
        <f t="shared" si="9"/>
        <v>4.7496790757381259E-2</v>
      </c>
      <c r="BV3" s="33">
        <f t="shared" ref="BV3:BV10" si="37">BI3/AH3</f>
        <v>4.7496790757381259E-2</v>
      </c>
      <c r="BW3" s="38">
        <f t="shared" ref="BW3:BZ39" si="38">AS3+BF3</f>
        <v>4825</v>
      </c>
      <c r="BX3" s="38">
        <f t="shared" si="38"/>
        <v>4844</v>
      </c>
      <c r="BY3" s="38">
        <f t="shared" si="38"/>
        <v>4975</v>
      </c>
      <c r="BZ3" s="38">
        <f t="shared" si="38"/>
        <v>5070</v>
      </c>
      <c r="CA3" s="39">
        <f t="shared" si="10"/>
        <v>0.68820425046355727</v>
      </c>
      <c r="CB3" s="39">
        <f t="shared" si="11"/>
        <v>0.69091427756382828</v>
      </c>
      <c r="CC3" s="39">
        <f t="shared" ref="CC3:CC39" si="39">BY3/AH3</f>
        <v>0.7095992012551704</v>
      </c>
      <c r="CD3" s="39">
        <f t="shared" ref="CD3:CD39" si="40">BZ3/AH3</f>
        <v>0.72314933675652548</v>
      </c>
      <c r="CE3" s="40">
        <v>2114</v>
      </c>
      <c r="CF3" s="41">
        <f t="shared" si="12"/>
        <v>0.66961292288936303</v>
      </c>
      <c r="CG3" s="41">
        <f t="shared" si="13"/>
        <v>0.67509905516610791</v>
      </c>
      <c r="CH3" s="41">
        <f t="shared" si="14"/>
        <v>0.68729046022554097</v>
      </c>
      <c r="CI3" s="41">
        <f t="shared" si="15"/>
        <v>0.69018591892715631</v>
      </c>
      <c r="CJ3" s="41">
        <f t="shared" si="16"/>
        <v>0.6932337701920146</v>
      </c>
      <c r="CK3" s="41">
        <f t="shared" si="17"/>
        <v>0.70633953063090527</v>
      </c>
      <c r="CL3" s="41">
        <f t="shared" si="18"/>
        <v>0.726150563852484</v>
      </c>
      <c r="CM3" s="33">
        <f t="shared" si="19"/>
        <v>0.68421052631578949</v>
      </c>
      <c r="CN3" s="41">
        <f t="shared" si="20"/>
        <v>0.26927765925022856</v>
      </c>
      <c r="CO3" s="41">
        <f t="shared" si="21"/>
        <v>0.27171594026211521</v>
      </c>
      <c r="CP3" s="57">
        <v>21</v>
      </c>
      <c r="CQ3" s="57">
        <v>20</v>
      </c>
      <c r="CR3" s="58">
        <v>60</v>
      </c>
      <c r="CS3" s="41">
        <f t="shared" si="22"/>
        <v>0.28817433709234991</v>
      </c>
      <c r="CT3" s="41">
        <f t="shared" si="23"/>
        <v>0.29335568424260894</v>
      </c>
      <c r="CU3" s="41">
        <f t="shared" si="24"/>
        <v>0.29731789088692473</v>
      </c>
      <c r="CV3" s="41">
        <f t="shared" si="25"/>
        <v>0.30341359341664126</v>
      </c>
      <c r="CW3" s="41">
        <f t="shared" si="26"/>
        <v>0.30387077110637001</v>
      </c>
      <c r="CX3" s="44">
        <v>2148</v>
      </c>
      <c r="CY3" s="44">
        <v>2251</v>
      </c>
      <c r="CZ3" s="44">
        <v>2283</v>
      </c>
      <c r="DA3" s="33">
        <f t="shared" si="27"/>
        <v>0.3015261731564684</v>
      </c>
      <c r="DB3" s="46">
        <v>2800</v>
      </c>
      <c r="DC3" s="59">
        <v>328</v>
      </c>
      <c r="DD3" s="33">
        <f t="shared" si="28"/>
        <v>0.30637569533590076</v>
      </c>
      <c r="DE3" s="33">
        <f t="shared" ref="DE3:DE39" si="41">CY3/AH3</f>
        <v>0.3210668948794751</v>
      </c>
      <c r="DF3" s="33">
        <f t="shared" ref="DF3:DF39" si="42">CZ3/AH3</f>
        <v>0.32563115104835261</v>
      </c>
      <c r="DG3" s="47">
        <f t="shared" ref="DG3:DG39" si="43">DF3-CD3</f>
        <v>-0.39751818570817288</v>
      </c>
      <c r="DH3" s="56">
        <v>7</v>
      </c>
      <c r="DI3" s="56">
        <v>7</v>
      </c>
      <c r="DJ3" s="56">
        <v>9</v>
      </c>
      <c r="DK3" s="56">
        <v>9</v>
      </c>
      <c r="DL3" s="49">
        <f t="shared" ref="DL3:DL12" si="44">DK3/$EC$1</f>
        <v>0.9</v>
      </c>
      <c r="DM3" s="56">
        <f>AZ3/(DC3/100)</f>
        <v>99.390243902439025</v>
      </c>
      <c r="DN3" s="50">
        <f t="shared" si="29"/>
        <v>4.9984760743675709</v>
      </c>
      <c r="DO3" s="51">
        <f>AZ3/(AF3/100)</f>
        <v>4.9679975617189882</v>
      </c>
      <c r="DP3" s="52">
        <f>DB3*DC3</f>
        <v>918400</v>
      </c>
      <c r="DQ3" s="52">
        <f>DB3*AZ3</f>
        <v>912800</v>
      </c>
      <c r="DR3" s="53">
        <v>774956.16</v>
      </c>
      <c r="DS3" s="53">
        <v>826560.96</v>
      </c>
      <c r="DT3" s="53">
        <f>DQ3-DR3</f>
        <v>137843.83999999997</v>
      </c>
      <c r="DU3" s="52">
        <v>91839.039999999994</v>
      </c>
      <c r="DV3" s="53">
        <f>DP3-DR3</f>
        <v>143443.83999999997</v>
      </c>
      <c r="DW3" s="53">
        <v>345</v>
      </c>
      <c r="DX3" s="53">
        <v>326</v>
      </c>
      <c r="DY3" s="54">
        <f t="shared" si="30"/>
        <v>82.551051508686371</v>
      </c>
      <c r="DZ3" s="54">
        <f t="shared" si="31"/>
        <v>80.08574807806032</v>
      </c>
      <c r="EA3" s="48">
        <f t="shared" si="32"/>
        <v>0</v>
      </c>
    </row>
    <row r="4" spans="1:134" ht="16.5" customHeight="1" x14ac:dyDescent="0.25">
      <c r="A4" s="23" t="s">
        <v>215</v>
      </c>
      <c r="B4" s="24">
        <v>2</v>
      </c>
      <c r="C4" s="24">
        <v>22</v>
      </c>
      <c r="D4" s="24">
        <f t="shared" si="0"/>
        <v>1112</v>
      </c>
      <c r="E4" s="24">
        <v>108</v>
      </c>
      <c r="F4" s="24">
        <v>0</v>
      </c>
      <c r="G4" s="24">
        <v>0</v>
      </c>
      <c r="H4" s="24">
        <v>24</v>
      </c>
      <c r="I4" s="24">
        <v>601</v>
      </c>
      <c r="J4" s="24">
        <v>188</v>
      </c>
      <c r="K4" s="24">
        <v>0</v>
      </c>
      <c r="L4" s="24">
        <v>191</v>
      </c>
      <c r="M4" s="24">
        <v>0</v>
      </c>
      <c r="N4" s="24">
        <v>23</v>
      </c>
      <c r="O4" s="24">
        <v>24</v>
      </c>
      <c r="P4" s="24">
        <v>24</v>
      </c>
      <c r="Q4" s="24">
        <v>24</v>
      </c>
      <c r="R4" s="24">
        <f t="shared" si="1"/>
        <v>0</v>
      </c>
      <c r="S4" s="25">
        <v>4566</v>
      </c>
      <c r="T4" s="26">
        <v>320</v>
      </c>
      <c r="U4" s="26">
        <v>502</v>
      </c>
      <c r="V4" s="26">
        <v>545</v>
      </c>
      <c r="W4" s="26">
        <f t="shared" si="2"/>
        <v>182</v>
      </c>
      <c r="X4" s="26">
        <v>774</v>
      </c>
      <c r="Y4" s="25">
        <v>4715</v>
      </c>
      <c r="Z4" s="26">
        <v>923</v>
      </c>
      <c r="AA4" s="26">
        <v>1049</v>
      </c>
      <c r="AB4" s="26">
        <v>1049</v>
      </c>
      <c r="AC4" s="26">
        <f t="shared" si="3"/>
        <v>0</v>
      </c>
      <c r="AD4" s="27">
        <f t="shared" si="4"/>
        <v>0</v>
      </c>
      <c r="AE4" s="28">
        <v>246</v>
      </c>
      <c r="AF4" s="29">
        <f>[1]Лист1!B9</f>
        <v>4638</v>
      </c>
      <c r="AG4" s="29"/>
      <c r="AH4" s="29">
        <v>4773</v>
      </c>
      <c r="AI4" s="30">
        <v>1402</v>
      </c>
      <c r="AJ4" s="30">
        <v>1497</v>
      </c>
      <c r="AK4" s="31">
        <f t="shared" si="5"/>
        <v>32.78580814717477</v>
      </c>
      <c r="AL4" s="31">
        <f t="shared" si="6"/>
        <v>31.749734888653236</v>
      </c>
      <c r="AM4" s="32">
        <v>1515</v>
      </c>
      <c r="AN4" s="32">
        <v>1645</v>
      </c>
      <c r="AO4" s="32">
        <v>2231</v>
      </c>
      <c r="AP4" s="32">
        <v>2590</v>
      </c>
      <c r="AQ4" s="32">
        <v>3165</v>
      </c>
      <c r="AR4" s="32">
        <v>3255</v>
      </c>
      <c r="AS4" s="32">
        <v>3376</v>
      </c>
      <c r="AT4" s="32">
        <v>3376</v>
      </c>
      <c r="AU4" s="32">
        <v>3275</v>
      </c>
      <c r="AV4" s="32">
        <v>3074</v>
      </c>
      <c r="AW4" s="33">
        <f t="shared" si="33"/>
        <v>0.7073119631259166</v>
      </c>
      <c r="AX4" s="34"/>
      <c r="AY4" s="34">
        <v>99</v>
      </c>
      <c r="AZ4" s="34">
        <v>464</v>
      </c>
      <c r="BA4" s="33">
        <f t="shared" si="34"/>
        <v>0.7073119631259166</v>
      </c>
      <c r="BB4" s="33">
        <f t="shared" si="35"/>
        <v>0.68615126754661637</v>
      </c>
      <c r="BC4" s="33">
        <f t="shared" si="36"/>
        <v>0.64403938822543472</v>
      </c>
      <c r="BD4" s="35">
        <v>13730</v>
      </c>
      <c r="BE4" s="35">
        <v>455</v>
      </c>
      <c r="BF4" s="36"/>
      <c r="BG4" s="36"/>
      <c r="BH4" s="36">
        <v>107</v>
      </c>
      <c r="BI4" s="36">
        <v>300</v>
      </c>
      <c r="BJ4" s="33">
        <f t="shared" si="7"/>
        <v>0</v>
      </c>
      <c r="BK4" s="37">
        <v>971</v>
      </c>
      <c r="BL4" s="37">
        <v>1021</v>
      </c>
      <c r="BM4" s="37">
        <v>1182</v>
      </c>
      <c r="BN4" s="37">
        <v>1417</v>
      </c>
      <c r="BO4" s="37">
        <v>1467</v>
      </c>
      <c r="BP4" s="37">
        <v>1509</v>
      </c>
      <c r="BQ4" s="37">
        <v>1580</v>
      </c>
      <c r="BR4" s="37">
        <v>1592</v>
      </c>
      <c r="BS4" s="37">
        <v>1589</v>
      </c>
      <c r="BT4" s="33">
        <f t="shared" si="8"/>
        <v>0</v>
      </c>
      <c r="BU4" s="33">
        <f t="shared" si="9"/>
        <v>2.2417766603813116E-2</v>
      </c>
      <c r="BV4" s="33">
        <f t="shared" si="37"/>
        <v>6.2853551225644247E-2</v>
      </c>
      <c r="BW4" s="38">
        <f t="shared" si="38"/>
        <v>3376</v>
      </c>
      <c r="BX4" s="38">
        <f t="shared" si="38"/>
        <v>3376</v>
      </c>
      <c r="BY4" s="38">
        <f t="shared" si="38"/>
        <v>3382</v>
      </c>
      <c r="BZ4" s="38">
        <f t="shared" si="38"/>
        <v>3374</v>
      </c>
      <c r="CA4" s="39">
        <f t="shared" si="10"/>
        <v>0.7073119631259166</v>
      </c>
      <c r="CB4" s="39">
        <f t="shared" si="11"/>
        <v>0.7073119631259166</v>
      </c>
      <c r="CC4" s="39">
        <f t="shared" si="39"/>
        <v>0.70856903415042949</v>
      </c>
      <c r="CD4" s="39">
        <f t="shared" si="40"/>
        <v>0.70689293945107901</v>
      </c>
      <c r="CE4" s="40">
        <v>1608</v>
      </c>
      <c r="CF4" s="41">
        <f t="shared" si="12"/>
        <v>0.30228546787408367</v>
      </c>
      <c r="CG4" s="41">
        <f t="shared" si="13"/>
        <v>0.34411384217335056</v>
      </c>
      <c r="CH4" s="41">
        <f t="shared" si="14"/>
        <v>0.42669253988788269</v>
      </c>
      <c r="CI4" s="41">
        <f t="shared" si="15"/>
        <v>0.45472186287192756</v>
      </c>
      <c r="CJ4" s="41">
        <f t="shared" si="16"/>
        <v>0.58106942647692972</v>
      </c>
      <c r="CK4" s="41">
        <f t="shared" si="17"/>
        <v>0.65847347994825356</v>
      </c>
      <c r="CL4" s="41">
        <f t="shared" si="18"/>
        <v>0.68240620957309184</v>
      </c>
      <c r="CM4" s="33">
        <f t="shared" si="19"/>
        <v>0.68196103079824011</v>
      </c>
      <c r="CN4" s="41">
        <f t="shared" si="20"/>
        <v>0.20935748167313498</v>
      </c>
      <c r="CO4" s="41">
        <f t="shared" si="21"/>
        <v>0.22013799051315222</v>
      </c>
      <c r="CP4" s="42">
        <v>28</v>
      </c>
      <c r="CQ4" s="42">
        <v>25</v>
      </c>
      <c r="CR4" s="43">
        <v>73.33</v>
      </c>
      <c r="CS4" s="41">
        <f t="shared" si="22"/>
        <v>0.30551962052608883</v>
      </c>
      <c r="CT4" s="41">
        <f t="shared" si="23"/>
        <v>0.31630012936610608</v>
      </c>
      <c r="CU4" s="41">
        <f t="shared" si="24"/>
        <v>0.32535575679172057</v>
      </c>
      <c r="CV4" s="41">
        <f t="shared" si="25"/>
        <v>0.34066407934454507</v>
      </c>
      <c r="CW4" s="41">
        <f t="shared" si="26"/>
        <v>0.34325140146614919</v>
      </c>
      <c r="CX4" s="44">
        <v>1608</v>
      </c>
      <c r="CY4" s="44">
        <v>1599</v>
      </c>
      <c r="CZ4" s="44">
        <v>1605</v>
      </c>
      <c r="DA4" s="33">
        <f t="shared" si="27"/>
        <v>0.33689503456945319</v>
      </c>
      <c r="DB4" s="46">
        <v>4200</v>
      </c>
      <c r="DC4" s="46">
        <v>464</v>
      </c>
      <c r="DD4" s="33">
        <f t="shared" si="28"/>
        <v>0.33689503456945319</v>
      </c>
      <c r="DE4" s="33">
        <f t="shared" si="41"/>
        <v>0.33500942803268385</v>
      </c>
      <c r="DF4" s="33">
        <f t="shared" si="42"/>
        <v>0.33626649905719674</v>
      </c>
      <c r="DG4" s="47">
        <f t="shared" si="43"/>
        <v>-0.37062644039388226</v>
      </c>
      <c r="DH4" s="48">
        <v>4</v>
      </c>
      <c r="DI4" s="48">
        <v>4</v>
      </c>
      <c r="DJ4" s="48">
        <v>7</v>
      </c>
      <c r="DK4" s="48">
        <v>9</v>
      </c>
      <c r="DL4" s="49">
        <f t="shared" si="44"/>
        <v>0.9</v>
      </c>
      <c r="DM4" s="56">
        <f>AZ4/(DC4/100)</f>
        <v>100</v>
      </c>
      <c r="DN4" s="50">
        <f t="shared" si="29"/>
        <v>10.004312203536006</v>
      </c>
      <c r="DO4" s="51">
        <f>AZ4/(AF4/100)</f>
        <v>10.004312203536006</v>
      </c>
      <c r="DP4" s="52">
        <f>DB4*DC4</f>
        <v>1948800</v>
      </c>
      <c r="DQ4" s="52">
        <f>DB4*AZ4</f>
        <v>1948800</v>
      </c>
      <c r="DR4" s="53">
        <v>1703913.79</v>
      </c>
      <c r="DS4" s="53">
        <v>1905076.1</v>
      </c>
      <c r="DT4" s="53">
        <f>DQ4-DR4</f>
        <v>244886.20999999996</v>
      </c>
      <c r="DU4" s="52">
        <v>43723.9</v>
      </c>
      <c r="DV4" s="53">
        <f>DP4-DR4</f>
        <v>244886.20999999996</v>
      </c>
      <c r="DW4" s="53">
        <v>487</v>
      </c>
      <c r="DX4" s="53">
        <v>441</v>
      </c>
      <c r="DY4" s="54">
        <f t="shared" si="30"/>
        <v>22.974156811213316</v>
      </c>
      <c r="DZ4" s="54">
        <f t="shared" si="31"/>
        <v>22.248144220572641</v>
      </c>
      <c r="EA4" s="48">
        <f t="shared" si="32"/>
        <v>2.1345407503234153</v>
      </c>
    </row>
    <row r="5" spans="1:134" ht="16.5" customHeight="1" x14ac:dyDescent="0.25">
      <c r="A5" s="23" t="s">
        <v>216</v>
      </c>
      <c r="B5" s="24">
        <v>2</v>
      </c>
      <c r="C5" s="24">
        <v>3</v>
      </c>
      <c r="D5" s="24">
        <f t="shared" si="0"/>
        <v>1962</v>
      </c>
      <c r="E5" s="24">
        <v>134</v>
      </c>
      <c r="F5" s="24">
        <v>0</v>
      </c>
      <c r="G5" s="24">
        <v>28</v>
      </c>
      <c r="H5" s="24">
        <v>253</v>
      </c>
      <c r="I5" s="24">
        <v>1020</v>
      </c>
      <c r="J5" s="24">
        <v>341</v>
      </c>
      <c r="K5" s="24">
        <v>0</v>
      </c>
      <c r="L5" s="24">
        <v>186</v>
      </c>
      <c r="M5" s="24">
        <v>0</v>
      </c>
      <c r="N5" s="24">
        <v>3</v>
      </c>
      <c r="O5" s="24">
        <v>3</v>
      </c>
      <c r="P5" s="24">
        <v>3</v>
      </c>
      <c r="Q5" s="24">
        <v>4</v>
      </c>
      <c r="R5" s="24">
        <f t="shared" si="1"/>
        <v>1</v>
      </c>
      <c r="S5" s="25">
        <v>3230</v>
      </c>
      <c r="T5" s="26">
        <v>463</v>
      </c>
      <c r="U5" s="26">
        <v>497</v>
      </c>
      <c r="V5" s="26">
        <v>518</v>
      </c>
      <c r="W5" s="26">
        <f t="shared" si="2"/>
        <v>34</v>
      </c>
      <c r="X5" s="26">
        <v>552</v>
      </c>
      <c r="Y5" s="25">
        <v>3372</v>
      </c>
      <c r="Z5" s="26">
        <v>676</v>
      </c>
      <c r="AA5" s="26">
        <v>840</v>
      </c>
      <c r="AB5" s="26">
        <v>913</v>
      </c>
      <c r="AC5" s="26">
        <f t="shared" si="3"/>
        <v>73</v>
      </c>
      <c r="AD5" s="27">
        <f t="shared" si="4"/>
        <v>8.6904761904761898</v>
      </c>
      <c r="AE5" s="28">
        <v>17</v>
      </c>
      <c r="AF5" s="29">
        <f>[1]Лист1!B10</f>
        <v>3199</v>
      </c>
      <c r="AG5" s="29"/>
      <c r="AH5" s="29">
        <v>3199</v>
      </c>
      <c r="AI5" s="30">
        <v>2126</v>
      </c>
      <c r="AJ5" s="30">
        <v>2141</v>
      </c>
      <c r="AK5" s="31">
        <f t="shared" si="5"/>
        <v>66.284829721362229</v>
      </c>
      <c r="AL5" s="31">
        <f t="shared" si="6"/>
        <v>63.493475682087784</v>
      </c>
      <c r="AM5" s="32">
        <v>2227</v>
      </c>
      <c r="AN5" s="32">
        <v>2227</v>
      </c>
      <c r="AO5" s="32">
        <v>2230</v>
      </c>
      <c r="AP5" s="32">
        <v>2313</v>
      </c>
      <c r="AQ5" s="32">
        <v>2320</v>
      </c>
      <c r="AR5" s="32">
        <v>2361</v>
      </c>
      <c r="AS5" s="32">
        <v>2374</v>
      </c>
      <c r="AT5" s="32">
        <v>2306</v>
      </c>
      <c r="AU5" s="32">
        <v>2198</v>
      </c>
      <c r="AV5" s="32">
        <v>2230</v>
      </c>
      <c r="AW5" s="33">
        <f t="shared" si="33"/>
        <v>0.74210690840887772</v>
      </c>
      <c r="AX5" s="34"/>
      <c r="AY5" s="34"/>
      <c r="AZ5" s="34"/>
      <c r="BA5" s="33">
        <f t="shared" si="34"/>
        <v>0.72085026570803379</v>
      </c>
      <c r="BB5" s="33">
        <f t="shared" si="35"/>
        <v>0.68708971553610498</v>
      </c>
      <c r="BC5" s="33">
        <f t="shared" si="36"/>
        <v>0.69709284151297279</v>
      </c>
      <c r="BD5" s="35">
        <v>13200</v>
      </c>
      <c r="BE5" s="35">
        <v>175</v>
      </c>
      <c r="BF5" s="36"/>
      <c r="BG5" s="36">
        <v>68</v>
      </c>
      <c r="BH5" s="36">
        <v>175</v>
      </c>
      <c r="BI5" s="36">
        <v>175</v>
      </c>
      <c r="BJ5" s="33">
        <f t="shared" si="7"/>
        <v>0</v>
      </c>
      <c r="BK5" s="37">
        <v>712</v>
      </c>
      <c r="BL5" s="37">
        <v>933</v>
      </c>
      <c r="BM5" s="37">
        <v>790</v>
      </c>
      <c r="BN5" s="37">
        <v>1015</v>
      </c>
      <c r="BO5" s="37">
        <v>1018</v>
      </c>
      <c r="BP5" s="37">
        <v>1028</v>
      </c>
      <c r="BQ5" s="37">
        <v>1049</v>
      </c>
      <c r="BR5" s="37">
        <v>1068</v>
      </c>
      <c r="BS5" s="37">
        <v>1091</v>
      </c>
      <c r="BT5" s="33">
        <f t="shared" si="8"/>
        <v>2.1256642700844014E-2</v>
      </c>
      <c r="BU5" s="33">
        <f t="shared" si="9"/>
        <v>5.4704595185995623E-2</v>
      </c>
      <c r="BV5" s="33">
        <f t="shared" si="37"/>
        <v>5.4704595185995623E-2</v>
      </c>
      <c r="BW5" s="38">
        <f t="shared" si="38"/>
        <v>2374</v>
      </c>
      <c r="BX5" s="38">
        <f t="shared" si="38"/>
        <v>2374</v>
      </c>
      <c r="BY5" s="38">
        <f t="shared" si="38"/>
        <v>2373</v>
      </c>
      <c r="BZ5" s="38">
        <f t="shared" si="38"/>
        <v>2405</v>
      </c>
      <c r="CA5" s="39">
        <f t="shared" si="10"/>
        <v>0.74210690840887772</v>
      </c>
      <c r="CB5" s="39">
        <f t="shared" si="11"/>
        <v>0.74210690840887772</v>
      </c>
      <c r="CC5" s="39">
        <f t="shared" si="39"/>
        <v>0.74179431072210067</v>
      </c>
      <c r="CD5" s="39">
        <f t="shared" si="40"/>
        <v>0.75179743669896848</v>
      </c>
      <c r="CE5" s="40">
        <v>1114</v>
      </c>
      <c r="CF5" s="41">
        <f t="shared" si="12"/>
        <v>0.66458268208815252</v>
      </c>
      <c r="CG5" s="41">
        <f t="shared" si="13"/>
        <v>0.66927164738980927</v>
      </c>
      <c r="CH5" s="41">
        <f t="shared" si="14"/>
        <v>0.69615504845264142</v>
      </c>
      <c r="CI5" s="41">
        <f t="shared" si="15"/>
        <v>0.69615504845264142</v>
      </c>
      <c r="CJ5" s="41">
        <f t="shared" si="16"/>
        <v>0.69709284151297279</v>
      </c>
      <c r="CK5" s="41">
        <f t="shared" si="17"/>
        <v>0.72303844951547358</v>
      </c>
      <c r="CL5" s="41">
        <f t="shared" si="18"/>
        <v>0.72522663332291337</v>
      </c>
      <c r="CM5" s="33">
        <f t="shared" si="19"/>
        <v>0.7380431384807753</v>
      </c>
      <c r="CN5" s="41">
        <f t="shared" si="20"/>
        <v>0.22256955298530792</v>
      </c>
      <c r="CO5" s="41">
        <f t="shared" si="21"/>
        <v>0.29165364176305097</v>
      </c>
      <c r="CP5" s="42">
        <v>12</v>
      </c>
      <c r="CQ5" s="42">
        <v>12</v>
      </c>
      <c r="CR5" s="43">
        <v>60</v>
      </c>
      <c r="CS5" s="41">
        <f t="shared" si="22"/>
        <v>0.3172866520787746</v>
      </c>
      <c r="CT5" s="41">
        <f t="shared" si="23"/>
        <v>0.31822444513910597</v>
      </c>
      <c r="CU5" s="41">
        <f t="shared" si="24"/>
        <v>0.32135042200687713</v>
      </c>
      <c r="CV5" s="41">
        <f t="shared" si="25"/>
        <v>0.32791497342919662</v>
      </c>
      <c r="CW5" s="41">
        <f t="shared" si="26"/>
        <v>0.33385432947796184</v>
      </c>
      <c r="CX5" s="44">
        <v>1114</v>
      </c>
      <c r="CY5" s="44">
        <v>1228</v>
      </c>
      <c r="CZ5" s="44">
        <v>1424</v>
      </c>
      <c r="DA5" s="33">
        <f t="shared" si="27"/>
        <v>0.34823382306970929</v>
      </c>
      <c r="DB5" s="46">
        <v>5500</v>
      </c>
      <c r="DC5" s="46">
        <v>175</v>
      </c>
      <c r="DD5" s="33">
        <f t="shared" si="28"/>
        <v>0.34823382306970929</v>
      </c>
      <c r="DE5" s="33">
        <f t="shared" si="41"/>
        <v>0.38386995936230073</v>
      </c>
      <c r="DF5" s="33">
        <f t="shared" si="42"/>
        <v>0.44513910597061584</v>
      </c>
      <c r="DG5" s="47">
        <f t="shared" si="43"/>
        <v>-0.30665833072835263</v>
      </c>
      <c r="DH5" s="48">
        <v>7</v>
      </c>
      <c r="DI5" s="48">
        <v>8</v>
      </c>
      <c r="DJ5" s="48">
        <v>9</v>
      </c>
      <c r="DK5" s="48">
        <v>9</v>
      </c>
      <c r="DL5" s="49">
        <f t="shared" si="44"/>
        <v>0.9</v>
      </c>
      <c r="DM5" s="56"/>
      <c r="DN5" s="50">
        <f t="shared" si="29"/>
        <v>5.4704595185995624</v>
      </c>
      <c r="DO5" s="51"/>
      <c r="DP5" s="52"/>
      <c r="DQ5" s="52"/>
      <c r="DR5" s="53"/>
      <c r="DS5" s="53">
        <v>876224</v>
      </c>
      <c r="DT5" s="53"/>
      <c r="DU5" s="52"/>
      <c r="DV5" s="53"/>
      <c r="DW5" s="53"/>
      <c r="DX5" s="53"/>
      <c r="DY5" s="54">
        <f t="shared" si="30"/>
        <v>28.266253869969042</v>
      </c>
      <c r="DZ5" s="54">
        <f t="shared" si="31"/>
        <v>27.075919335705812</v>
      </c>
      <c r="EA5" s="48">
        <f t="shared" si="32"/>
        <v>0</v>
      </c>
    </row>
    <row r="6" spans="1:134" ht="16.5" customHeight="1" x14ac:dyDescent="0.25">
      <c r="A6" s="23" t="s">
        <v>217</v>
      </c>
      <c r="B6" s="24">
        <v>3</v>
      </c>
      <c r="C6" s="24">
        <v>29</v>
      </c>
      <c r="D6" s="24">
        <f t="shared" si="0"/>
        <v>5430</v>
      </c>
      <c r="E6" s="24">
        <v>932</v>
      </c>
      <c r="F6" s="24">
        <v>0</v>
      </c>
      <c r="G6" s="24">
        <v>795</v>
      </c>
      <c r="H6" s="24">
        <v>304</v>
      </c>
      <c r="I6" s="24">
        <v>1453</v>
      </c>
      <c r="J6" s="24">
        <v>1572</v>
      </c>
      <c r="K6" s="24">
        <v>0</v>
      </c>
      <c r="L6" s="24">
        <v>254</v>
      </c>
      <c r="M6" s="24">
        <v>120</v>
      </c>
      <c r="N6" s="24">
        <v>33</v>
      </c>
      <c r="O6" s="24">
        <v>34</v>
      </c>
      <c r="P6" s="24">
        <v>36</v>
      </c>
      <c r="Q6" s="24">
        <v>35</v>
      </c>
      <c r="R6" s="24">
        <f t="shared" si="1"/>
        <v>-1</v>
      </c>
      <c r="S6" s="25">
        <v>15198</v>
      </c>
      <c r="T6" s="24">
        <v>470</v>
      </c>
      <c r="U6" s="24">
        <v>1483</v>
      </c>
      <c r="V6" s="24">
        <v>1858</v>
      </c>
      <c r="W6" s="26">
        <f t="shared" si="2"/>
        <v>1013</v>
      </c>
      <c r="X6" s="26">
        <v>2125</v>
      </c>
      <c r="Y6" s="25">
        <v>15997</v>
      </c>
      <c r="Z6" s="26">
        <v>3165</v>
      </c>
      <c r="AA6" s="26">
        <v>4000</v>
      </c>
      <c r="AB6" s="26">
        <v>4085</v>
      </c>
      <c r="AC6" s="26">
        <f t="shared" si="3"/>
        <v>85</v>
      </c>
      <c r="AD6" s="27">
        <f t="shared" si="4"/>
        <v>2.125</v>
      </c>
      <c r="AE6" s="28">
        <v>318</v>
      </c>
      <c r="AF6" s="29">
        <f>[1]Лист1!B2</f>
        <v>15997</v>
      </c>
      <c r="AG6" s="56">
        <v>11998</v>
      </c>
      <c r="AH6" s="56">
        <v>16493</v>
      </c>
      <c r="AI6" s="30">
        <v>9103</v>
      </c>
      <c r="AJ6" s="30">
        <v>8629</v>
      </c>
      <c r="AK6" s="31">
        <f t="shared" si="5"/>
        <v>56.777207527306231</v>
      </c>
      <c r="AL6" s="31">
        <f t="shared" si="6"/>
        <v>53.941364005751076</v>
      </c>
      <c r="AM6" s="32">
        <v>8932</v>
      </c>
      <c r="AN6" s="32">
        <v>8981</v>
      </c>
      <c r="AO6" s="32">
        <v>9012</v>
      </c>
      <c r="AP6" s="32">
        <v>9039</v>
      </c>
      <c r="AQ6" s="32">
        <v>12187</v>
      </c>
      <c r="AR6" s="32">
        <v>12226</v>
      </c>
      <c r="AS6" s="32">
        <v>12108</v>
      </c>
      <c r="AT6" s="32">
        <v>11038</v>
      </c>
      <c r="AU6" s="32">
        <v>11083</v>
      </c>
      <c r="AV6" s="32">
        <v>11174</v>
      </c>
      <c r="AW6" s="33">
        <f t="shared" si="33"/>
        <v>0.73412963075244042</v>
      </c>
      <c r="AX6" s="34">
        <v>1990</v>
      </c>
      <c r="AY6" s="34">
        <v>3104</v>
      </c>
      <c r="AZ6" s="34">
        <v>3139</v>
      </c>
      <c r="BA6" s="33">
        <f t="shared" si="34"/>
        <v>0.6692536227490451</v>
      </c>
      <c r="BB6" s="33">
        <f t="shared" si="35"/>
        <v>0.6719820529921785</v>
      </c>
      <c r="BC6" s="33">
        <f t="shared" si="36"/>
        <v>0.67749954526162615</v>
      </c>
      <c r="BD6" s="35">
        <v>10460</v>
      </c>
      <c r="BE6" s="35">
        <v>1500</v>
      </c>
      <c r="BF6" s="36">
        <v>410</v>
      </c>
      <c r="BG6" s="36">
        <v>1500</v>
      </c>
      <c r="BH6" s="36">
        <v>1500</v>
      </c>
      <c r="BI6" s="36">
        <v>1500</v>
      </c>
      <c r="BJ6" s="33">
        <f t="shared" si="7"/>
        <v>2.485903110410477E-2</v>
      </c>
      <c r="BK6" s="37">
        <v>6328</v>
      </c>
      <c r="BL6" s="37">
        <v>6635</v>
      </c>
      <c r="BM6" s="37">
        <v>7098</v>
      </c>
      <c r="BN6" s="37">
        <v>7206</v>
      </c>
      <c r="BO6" s="37">
        <v>7198</v>
      </c>
      <c r="BP6" s="37">
        <v>7212</v>
      </c>
      <c r="BQ6" s="37">
        <v>7350</v>
      </c>
      <c r="BR6" s="37">
        <v>7350</v>
      </c>
      <c r="BS6" s="37">
        <v>7359</v>
      </c>
      <c r="BT6" s="33">
        <f t="shared" si="8"/>
        <v>9.0947674771115025E-2</v>
      </c>
      <c r="BU6" s="33">
        <f t="shared" si="9"/>
        <v>9.0947674771115025E-2</v>
      </c>
      <c r="BV6" s="33">
        <f t="shared" si="37"/>
        <v>9.0947674771115025E-2</v>
      </c>
      <c r="BW6" s="38">
        <f t="shared" si="38"/>
        <v>12518</v>
      </c>
      <c r="BX6" s="38">
        <f t="shared" si="38"/>
        <v>12538</v>
      </c>
      <c r="BY6" s="38">
        <f t="shared" si="38"/>
        <v>12583</v>
      </c>
      <c r="BZ6" s="38">
        <f t="shared" si="38"/>
        <v>12674</v>
      </c>
      <c r="CA6" s="39">
        <f t="shared" si="10"/>
        <v>0.75898866185654523</v>
      </c>
      <c r="CB6" s="39">
        <f t="shared" si="11"/>
        <v>0.76020129752016008</v>
      </c>
      <c r="CC6" s="39">
        <f t="shared" si="39"/>
        <v>0.76292972776329349</v>
      </c>
      <c r="CD6" s="39">
        <f t="shared" si="40"/>
        <v>0.76844722003274113</v>
      </c>
      <c r="CE6" s="40">
        <v>7404</v>
      </c>
      <c r="CF6" s="41">
        <f t="shared" si="12"/>
        <v>0.69344252047258859</v>
      </c>
      <c r="CG6" s="41">
        <f t="shared" si="13"/>
        <v>0.73345002187910235</v>
      </c>
      <c r="CH6" s="41">
        <f t="shared" si="14"/>
        <v>0.75457898355941744</v>
      </c>
      <c r="CI6" s="41">
        <f t="shared" si="15"/>
        <v>0.75764205788585359</v>
      </c>
      <c r="CJ6" s="41">
        <f t="shared" si="16"/>
        <v>0.75957992123523166</v>
      </c>
      <c r="CK6" s="41">
        <f t="shared" si="17"/>
        <v>0.7612677377008189</v>
      </c>
      <c r="CL6" s="41">
        <f t="shared" si="18"/>
        <v>0.76183034318934806</v>
      </c>
      <c r="CM6" s="33">
        <f t="shared" si="19"/>
        <v>0.74128418116776817</v>
      </c>
      <c r="CN6" s="41">
        <f t="shared" si="20"/>
        <v>0.39557417015690444</v>
      </c>
      <c r="CO6" s="41">
        <f t="shared" si="21"/>
        <v>0.41476526848784145</v>
      </c>
      <c r="CP6" s="42">
        <v>58</v>
      </c>
      <c r="CQ6" s="42">
        <v>58</v>
      </c>
      <c r="CR6" s="43">
        <v>86.67</v>
      </c>
      <c r="CS6" s="41">
        <f t="shared" si="22"/>
        <v>0.45045946114896546</v>
      </c>
      <c r="CT6" s="41">
        <f t="shared" si="23"/>
        <v>0.44995936738138403</v>
      </c>
      <c r="CU6" s="41">
        <f t="shared" si="24"/>
        <v>0.45083453147465152</v>
      </c>
      <c r="CV6" s="41">
        <f t="shared" si="25"/>
        <v>0.459461148965431</v>
      </c>
      <c r="CW6" s="41">
        <f t="shared" si="26"/>
        <v>0.459461148965431</v>
      </c>
      <c r="CX6" s="44">
        <v>7405</v>
      </c>
      <c r="CY6" s="44">
        <v>7568</v>
      </c>
      <c r="CZ6" s="44">
        <v>7804</v>
      </c>
      <c r="DA6" s="33">
        <f t="shared" si="27"/>
        <v>0.44891772267022373</v>
      </c>
      <c r="DB6" s="46">
        <v>4700</v>
      </c>
      <c r="DC6" s="46">
        <v>3139</v>
      </c>
      <c r="DD6" s="33">
        <f t="shared" si="28"/>
        <v>0.44897835445340445</v>
      </c>
      <c r="DE6" s="33">
        <f t="shared" si="41"/>
        <v>0.45886133511186566</v>
      </c>
      <c r="DF6" s="33">
        <f t="shared" si="42"/>
        <v>0.47317043594252106</v>
      </c>
      <c r="DG6" s="47">
        <f t="shared" si="43"/>
        <v>-0.29527678409022007</v>
      </c>
      <c r="DH6" s="48">
        <v>8</v>
      </c>
      <c r="DI6" s="48">
        <v>8</v>
      </c>
      <c r="DJ6" s="48">
        <v>8</v>
      </c>
      <c r="DK6" s="48">
        <v>9</v>
      </c>
      <c r="DL6" s="49">
        <f t="shared" si="44"/>
        <v>0.9</v>
      </c>
      <c r="DM6" s="56">
        <f>AZ6/(DC6/100)</f>
        <v>100</v>
      </c>
      <c r="DN6" s="50">
        <f t="shared" si="29"/>
        <v>19.622429205476028</v>
      </c>
      <c r="DO6" s="51">
        <f>AZ6/(AF6/100)</f>
        <v>19.622429205476028</v>
      </c>
      <c r="DP6" s="52">
        <f>DB6*DC6</f>
        <v>14753300</v>
      </c>
      <c r="DQ6" s="52">
        <f>DB6*AZ6</f>
        <v>14753300</v>
      </c>
      <c r="DR6" s="53">
        <v>11211612.34</v>
      </c>
      <c r="DS6" s="53">
        <v>13809339.060000001</v>
      </c>
      <c r="DT6" s="53">
        <f>DQ6-DR6</f>
        <v>3541687.66</v>
      </c>
      <c r="DU6" s="52">
        <v>943960.94</v>
      </c>
      <c r="DV6" s="53">
        <f>DP6-DR6</f>
        <v>3541687.66</v>
      </c>
      <c r="DW6" s="53">
        <v>3644</v>
      </c>
      <c r="DX6" s="53">
        <v>3127</v>
      </c>
      <c r="DY6" s="54">
        <f t="shared" si="30"/>
        <v>26.878536649559155</v>
      </c>
      <c r="DZ6" s="54">
        <f t="shared" si="31"/>
        <v>25.536038007126336</v>
      </c>
      <c r="EA6" s="48">
        <f t="shared" si="32"/>
        <v>19.403638182159156</v>
      </c>
    </row>
    <row r="7" spans="1:134" ht="16.5" customHeight="1" x14ac:dyDescent="0.25">
      <c r="A7" s="23" t="s">
        <v>218</v>
      </c>
      <c r="B7" s="24">
        <v>2</v>
      </c>
      <c r="C7" s="24">
        <v>15</v>
      </c>
      <c r="D7" s="24">
        <f t="shared" si="0"/>
        <v>2439</v>
      </c>
      <c r="E7" s="24">
        <v>87</v>
      </c>
      <c r="F7" s="24">
        <v>0</v>
      </c>
      <c r="G7" s="24">
        <v>135</v>
      </c>
      <c r="H7" s="24">
        <v>211</v>
      </c>
      <c r="I7" s="24">
        <v>976</v>
      </c>
      <c r="J7" s="24">
        <v>470</v>
      </c>
      <c r="K7" s="24">
        <v>0</v>
      </c>
      <c r="L7" s="24">
        <v>560</v>
      </c>
      <c r="M7" s="24">
        <v>0</v>
      </c>
      <c r="N7" s="24">
        <v>17</v>
      </c>
      <c r="O7" s="24">
        <v>18</v>
      </c>
      <c r="P7" s="24">
        <v>17</v>
      </c>
      <c r="Q7" s="24">
        <v>17</v>
      </c>
      <c r="R7" s="24">
        <f t="shared" si="1"/>
        <v>0</v>
      </c>
      <c r="S7" s="25">
        <v>8601</v>
      </c>
      <c r="T7" s="24">
        <v>4451</v>
      </c>
      <c r="U7" s="24">
        <v>4660</v>
      </c>
      <c r="V7" s="24">
        <v>4713</v>
      </c>
      <c r="W7" s="26">
        <f t="shared" si="2"/>
        <v>209</v>
      </c>
      <c r="X7" s="26">
        <v>5143</v>
      </c>
      <c r="Y7" s="25">
        <v>8946</v>
      </c>
      <c r="Z7" s="26">
        <v>6208</v>
      </c>
      <c r="AA7" s="26">
        <v>7624</v>
      </c>
      <c r="AB7" s="26">
        <v>7942</v>
      </c>
      <c r="AC7" s="26">
        <f t="shared" si="3"/>
        <v>318</v>
      </c>
      <c r="AD7" s="27">
        <f t="shared" si="4"/>
        <v>4.1710388247639036</v>
      </c>
      <c r="AE7" s="28">
        <v>4318</v>
      </c>
      <c r="AF7" s="29">
        <f>[1]Лист1!B3</f>
        <v>8946</v>
      </c>
      <c r="AG7" s="56">
        <v>6710</v>
      </c>
      <c r="AH7" s="56">
        <v>9248</v>
      </c>
      <c r="AI7" s="30">
        <v>7043</v>
      </c>
      <c r="AJ7" s="30">
        <v>7057</v>
      </c>
      <c r="AK7" s="31">
        <f t="shared" si="5"/>
        <v>82.048599000116255</v>
      </c>
      <c r="AL7" s="31">
        <f t="shared" si="6"/>
        <v>78.884417616811987</v>
      </c>
      <c r="AM7" s="32">
        <v>7085</v>
      </c>
      <c r="AN7" s="32">
        <v>7116</v>
      </c>
      <c r="AO7" s="32">
        <v>7141</v>
      </c>
      <c r="AP7" s="32">
        <v>7149</v>
      </c>
      <c r="AQ7" s="32">
        <v>7249</v>
      </c>
      <c r="AR7" s="32">
        <v>7246</v>
      </c>
      <c r="AS7" s="32">
        <v>7461</v>
      </c>
      <c r="AT7" s="32">
        <v>7471</v>
      </c>
      <c r="AU7" s="32">
        <v>7558</v>
      </c>
      <c r="AV7" s="32">
        <v>7570</v>
      </c>
      <c r="AW7" s="33">
        <f t="shared" si="33"/>
        <v>0.80676903114186849</v>
      </c>
      <c r="AX7" s="34"/>
      <c r="AY7" s="34">
        <v>1</v>
      </c>
      <c r="AZ7" s="34">
        <v>100</v>
      </c>
      <c r="BA7" s="33">
        <f t="shared" si="34"/>
        <v>0.80785034602076122</v>
      </c>
      <c r="BB7" s="33">
        <f t="shared" si="35"/>
        <v>0.81725778546712802</v>
      </c>
      <c r="BC7" s="33">
        <f t="shared" si="36"/>
        <v>0.81855536332179935</v>
      </c>
      <c r="BD7" s="35">
        <v>6510</v>
      </c>
      <c r="BE7" s="35">
        <v>100</v>
      </c>
      <c r="BF7" s="36">
        <v>100</v>
      </c>
      <c r="BG7" s="36">
        <v>100</v>
      </c>
      <c r="BH7" s="36">
        <v>100</v>
      </c>
      <c r="BI7" s="36">
        <v>100</v>
      </c>
      <c r="BJ7" s="33">
        <f t="shared" si="7"/>
        <v>1.0813148788927335E-2</v>
      </c>
      <c r="BK7" s="37">
        <v>2848</v>
      </c>
      <c r="BL7" s="37">
        <v>2927</v>
      </c>
      <c r="BM7" s="37">
        <v>3041</v>
      </c>
      <c r="BN7" s="37">
        <v>3440</v>
      </c>
      <c r="BO7" s="37">
        <v>3542</v>
      </c>
      <c r="BP7" s="37">
        <v>3614</v>
      </c>
      <c r="BQ7" s="37">
        <v>3717</v>
      </c>
      <c r="BR7" s="37">
        <v>3727</v>
      </c>
      <c r="BS7" s="37">
        <v>3787</v>
      </c>
      <c r="BT7" s="33">
        <f t="shared" si="8"/>
        <v>1.0813148788927335E-2</v>
      </c>
      <c r="BU7" s="33">
        <f t="shared" si="9"/>
        <v>1.0813148788927335E-2</v>
      </c>
      <c r="BV7" s="33">
        <f t="shared" si="37"/>
        <v>1.0813148788927335E-2</v>
      </c>
      <c r="BW7" s="38">
        <f t="shared" si="38"/>
        <v>7561</v>
      </c>
      <c r="BX7" s="38">
        <f t="shared" si="38"/>
        <v>7571</v>
      </c>
      <c r="BY7" s="38">
        <f t="shared" si="38"/>
        <v>7658</v>
      </c>
      <c r="BZ7" s="38">
        <f t="shared" si="38"/>
        <v>7670</v>
      </c>
      <c r="CA7" s="39">
        <f t="shared" si="10"/>
        <v>0.81758217993079585</v>
      </c>
      <c r="CB7" s="39">
        <f t="shared" si="11"/>
        <v>0.81866349480968859</v>
      </c>
      <c r="CC7" s="39">
        <f t="shared" si="39"/>
        <v>0.82807093425605538</v>
      </c>
      <c r="CD7" s="39">
        <f t="shared" si="40"/>
        <v>0.8293685121107266</v>
      </c>
      <c r="CE7" s="40">
        <v>3916</v>
      </c>
      <c r="CF7" s="41">
        <f t="shared" si="12"/>
        <v>0.78727923094120278</v>
      </c>
      <c r="CG7" s="41">
        <f t="shared" si="13"/>
        <v>0.78895595797004248</v>
      </c>
      <c r="CH7" s="41">
        <f t="shared" si="14"/>
        <v>0.8031522468142186</v>
      </c>
      <c r="CI7" s="41">
        <f t="shared" si="15"/>
        <v>0.80661748267382072</v>
      </c>
      <c r="CJ7" s="41">
        <f t="shared" si="16"/>
        <v>0.80941202772188692</v>
      </c>
      <c r="CK7" s="41">
        <f t="shared" si="17"/>
        <v>0.81030628213726807</v>
      </c>
      <c r="CL7" s="41">
        <f t="shared" si="18"/>
        <v>0.81030628213726807</v>
      </c>
      <c r="CM7" s="33">
        <f t="shared" si="19"/>
        <v>0.78352076124567471</v>
      </c>
      <c r="CN7" s="41">
        <f t="shared" si="20"/>
        <v>0.31835457187569866</v>
      </c>
      <c r="CO7" s="41">
        <f t="shared" si="21"/>
        <v>0.32718533422758778</v>
      </c>
      <c r="CP7" s="57">
        <v>99</v>
      </c>
      <c r="CQ7" s="57">
        <v>99</v>
      </c>
      <c r="CR7" s="58"/>
      <c r="CS7" s="41">
        <f t="shared" si="22"/>
        <v>0.38452939861390567</v>
      </c>
      <c r="CT7" s="41">
        <f t="shared" si="23"/>
        <v>0.39593114241001565</v>
      </c>
      <c r="CU7" s="41">
        <f t="shared" si="24"/>
        <v>0.40397943214844623</v>
      </c>
      <c r="CV7" s="41">
        <f t="shared" si="25"/>
        <v>0.41549295774647887</v>
      </c>
      <c r="CW7" s="41">
        <f t="shared" si="26"/>
        <v>0.41661077576570532</v>
      </c>
      <c r="CX7" s="44">
        <v>3957</v>
      </c>
      <c r="CY7" s="44">
        <v>3967</v>
      </c>
      <c r="CZ7" s="44">
        <v>3970</v>
      </c>
      <c r="DA7" s="33">
        <f t="shared" si="27"/>
        <v>0.42344290657439448</v>
      </c>
      <c r="DB7" s="46">
        <v>3300</v>
      </c>
      <c r="DC7" s="59">
        <v>100</v>
      </c>
      <c r="DD7" s="33">
        <f t="shared" si="28"/>
        <v>0.42787629757785467</v>
      </c>
      <c r="DE7" s="33">
        <f t="shared" si="41"/>
        <v>0.42895761245674741</v>
      </c>
      <c r="DF7" s="33">
        <f t="shared" si="42"/>
        <v>0.42928200692041524</v>
      </c>
      <c r="DG7" s="47">
        <f t="shared" si="43"/>
        <v>-0.40008650519031136</v>
      </c>
      <c r="DH7" s="56">
        <v>8</v>
      </c>
      <c r="DI7" s="56">
        <v>8</v>
      </c>
      <c r="DJ7" s="56">
        <v>8</v>
      </c>
      <c r="DK7" s="56">
        <v>8</v>
      </c>
      <c r="DL7" s="49">
        <f t="shared" si="44"/>
        <v>0.8</v>
      </c>
      <c r="DM7" s="56">
        <f>AZ7/(DC7/100)</f>
        <v>100</v>
      </c>
      <c r="DN7" s="50">
        <f t="shared" si="29"/>
        <v>1.1178180192264699</v>
      </c>
      <c r="DO7" s="51">
        <f>AZ7/(AF7/100)</f>
        <v>1.1178180192264699</v>
      </c>
      <c r="DP7" s="52">
        <f>DB7*DC7</f>
        <v>330000</v>
      </c>
      <c r="DQ7" s="52">
        <f>DB7*AZ7</f>
        <v>330000</v>
      </c>
      <c r="DR7" s="53">
        <v>147461.04999999999</v>
      </c>
      <c r="DS7" s="53"/>
      <c r="DT7" s="53">
        <f>DQ7-DR7</f>
        <v>182538.95</v>
      </c>
      <c r="DU7" s="52">
        <v>14566.05</v>
      </c>
      <c r="DV7" s="53">
        <f>DP7-DR7</f>
        <v>182538.95</v>
      </c>
      <c r="DW7" s="53">
        <v>167</v>
      </c>
      <c r="DX7" s="53">
        <v>100</v>
      </c>
      <c r="DY7" s="54">
        <f t="shared" si="30"/>
        <v>92.338100220904536</v>
      </c>
      <c r="DZ7" s="54">
        <f t="shared" si="31"/>
        <v>88.777107086966254</v>
      </c>
      <c r="EA7" s="48">
        <f t="shared" si="32"/>
        <v>1.11781801922647E-2</v>
      </c>
      <c r="EB7" s="61"/>
    </row>
    <row r="8" spans="1:134" ht="16.5" customHeight="1" x14ac:dyDescent="0.25">
      <c r="A8" s="23" t="s">
        <v>219</v>
      </c>
      <c r="B8" s="24" t="s">
        <v>220</v>
      </c>
      <c r="C8" s="24">
        <v>103</v>
      </c>
      <c r="D8" s="24">
        <f t="shared" si="0"/>
        <v>101255</v>
      </c>
      <c r="E8" s="24">
        <v>3744</v>
      </c>
      <c r="F8" s="24">
        <v>225</v>
      </c>
      <c r="G8" s="24">
        <v>1658</v>
      </c>
      <c r="H8" s="24">
        <v>3964</v>
      </c>
      <c r="I8" s="24">
        <v>29160</v>
      </c>
      <c r="J8" s="24">
        <v>40527</v>
      </c>
      <c r="K8" s="24">
        <v>1268</v>
      </c>
      <c r="L8" s="24">
        <v>20434</v>
      </c>
      <c r="M8" s="24">
        <v>275</v>
      </c>
      <c r="N8" s="24">
        <v>104</v>
      </c>
      <c r="O8" s="24">
        <v>158</v>
      </c>
      <c r="P8" s="24">
        <v>172</v>
      </c>
      <c r="Q8" s="24">
        <v>180</v>
      </c>
      <c r="R8" s="24">
        <f t="shared" si="1"/>
        <v>8</v>
      </c>
      <c r="S8" s="25">
        <v>210746</v>
      </c>
      <c r="T8" s="24">
        <v>47222</v>
      </c>
      <c r="U8" s="24">
        <v>47703</v>
      </c>
      <c r="V8" s="24">
        <v>48127</v>
      </c>
      <c r="W8" s="26">
        <f t="shared" si="2"/>
        <v>481</v>
      </c>
      <c r="X8" s="26">
        <v>48660</v>
      </c>
      <c r="Y8" s="25">
        <v>221038</v>
      </c>
      <c r="Z8" s="26">
        <v>50282</v>
      </c>
      <c r="AA8" s="26">
        <v>51735</v>
      </c>
      <c r="AB8" s="26">
        <v>52344</v>
      </c>
      <c r="AC8" s="26">
        <f t="shared" si="3"/>
        <v>609</v>
      </c>
      <c r="AD8" s="27">
        <f t="shared" si="4"/>
        <v>1.1771527979124383</v>
      </c>
      <c r="AE8" s="28"/>
      <c r="AF8" s="29">
        <f>[1]Лист1!B4</f>
        <v>221038</v>
      </c>
      <c r="AG8" s="62">
        <v>165779</v>
      </c>
      <c r="AH8" s="62">
        <v>230891</v>
      </c>
      <c r="AI8" s="30">
        <v>90936</v>
      </c>
      <c r="AJ8" s="30">
        <v>91584</v>
      </c>
      <c r="AK8" s="31">
        <f t="shared" si="5"/>
        <v>43.457052565647743</v>
      </c>
      <c r="AL8" s="31">
        <f t="shared" si="6"/>
        <v>41.43359965254843</v>
      </c>
      <c r="AM8" s="32">
        <v>93718</v>
      </c>
      <c r="AN8" s="32">
        <v>94016</v>
      </c>
      <c r="AO8" s="32">
        <v>95031</v>
      </c>
      <c r="AP8" s="32">
        <v>95840</v>
      </c>
      <c r="AQ8" s="32">
        <v>100580</v>
      </c>
      <c r="AR8" s="32">
        <v>100969</v>
      </c>
      <c r="AS8" s="32">
        <v>103080</v>
      </c>
      <c r="AT8" s="32">
        <v>103169</v>
      </c>
      <c r="AU8" s="32">
        <v>103878</v>
      </c>
      <c r="AV8" s="32">
        <v>104120</v>
      </c>
      <c r="AW8" s="33">
        <f t="shared" si="33"/>
        <v>0.44644442615779739</v>
      </c>
      <c r="AX8" s="34"/>
      <c r="AY8" s="34"/>
      <c r="AZ8" s="34"/>
      <c r="BA8" s="33">
        <f t="shared" si="34"/>
        <v>0.44682988942834495</v>
      </c>
      <c r="BB8" s="33">
        <f t="shared" si="35"/>
        <v>0.44990060244877456</v>
      </c>
      <c r="BC8" s="33">
        <f t="shared" si="36"/>
        <v>0.45094871606082526</v>
      </c>
      <c r="BD8" s="35"/>
      <c r="BE8" s="35"/>
      <c r="BF8" s="36"/>
      <c r="BG8" s="36"/>
      <c r="BH8" s="36"/>
      <c r="BI8" s="36"/>
      <c r="BJ8" s="33">
        <f t="shared" si="7"/>
        <v>0</v>
      </c>
      <c r="BK8" s="37">
        <v>49826</v>
      </c>
      <c r="BL8" s="37">
        <v>50510</v>
      </c>
      <c r="BM8" s="37">
        <v>57738</v>
      </c>
      <c r="BN8" s="37">
        <v>58608</v>
      </c>
      <c r="BO8" s="37">
        <v>58961</v>
      </c>
      <c r="BP8" s="37">
        <v>59412</v>
      </c>
      <c r="BQ8" s="37">
        <v>60942</v>
      </c>
      <c r="BR8" s="37">
        <v>61046</v>
      </c>
      <c r="BS8" s="37">
        <v>61374</v>
      </c>
      <c r="BT8" s="33">
        <f t="shared" si="8"/>
        <v>0</v>
      </c>
      <c r="BU8" s="33">
        <f t="shared" si="9"/>
        <v>0</v>
      </c>
      <c r="BV8" s="33">
        <f t="shared" si="37"/>
        <v>0</v>
      </c>
      <c r="BW8" s="38">
        <f t="shared" si="38"/>
        <v>103080</v>
      </c>
      <c r="BX8" s="38">
        <f t="shared" si="38"/>
        <v>103169</v>
      </c>
      <c r="BY8" s="38">
        <f t="shared" si="38"/>
        <v>103878</v>
      </c>
      <c r="BZ8" s="38">
        <f t="shared" si="38"/>
        <v>104120</v>
      </c>
      <c r="CA8" s="39">
        <f t="shared" si="10"/>
        <v>0.44644442615779739</v>
      </c>
      <c r="CB8" s="39">
        <f t="shared" si="11"/>
        <v>0.44682988942834495</v>
      </c>
      <c r="CC8" s="39">
        <f t="shared" si="39"/>
        <v>0.44990060244877456</v>
      </c>
      <c r="CD8" s="39">
        <f t="shared" si="40"/>
        <v>0.45094871606082526</v>
      </c>
      <c r="CE8" s="40">
        <v>62510</v>
      </c>
      <c r="CF8" s="41">
        <f t="shared" si="12"/>
        <v>0.41140437390855872</v>
      </c>
      <c r="CG8" s="41">
        <f t="shared" si="13"/>
        <v>0.41433599652548431</v>
      </c>
      <c r="CH8" s="41">
        <f t="shared" si="14"/>
        <v>0.42399044508184114</v>
      </c>
      <c r="CI8" s="41">
        <f t="shared" si="15"/>
        <v>0.42533862955690876</v>
      </c>
      <c r="CJ8" s="41">
        <f t="shared" si="16"/>
        <v>0.42993060016829687</v>
      </c>
      <c r="CK8" s="41">
        <f t="shared" si="17"/>
        <v>0.43359060433047714</v>
      </c>
      <c r="CL8" s="41">
        <f t="shared" si="18"/>
        <v>0.45503488088021066</v>
      </c>
      <c r="CM8" s="33">
        <f t="shared" si="19"/>
        <v>0.43730158386424761</v>
      </c>
      <c r="CN8" s="41">
        <f t="shared" si="20"/>
        <v>0.22541825387489933</v>
      </c>
      <c r="CO8" s="41">
        <f t="shared" si="21"/>
        <v>0.22851274441498748</v>
      </c>
      <c r="CP8" s="64">
        <v>154</v>
      </c>
      <c r="CQ8" s="64">
        <v>15</v>
      </c>
      <c r="CR8" s="65">
        <v>6.67</v>
      </c>
      <c r="CS8" s="41">
        <f t="shared" si="22"/>
        <v>0.26514897890860395</v>
      </c>
      <c r="CT8" s="41">
        <f t="shared" si="23"/>
        <v>0.26674598937739213</v>
      </c>
      <c r="CU8" s="41">
        <f t="shared" si="24"/>
        <v>0.26878636252590055</v>
      </c>
      <c r="CV8" s="41">
        <f t="shared" si="25"/>
        <v>0.27570824926030818</v>
      </c>
      <c r="CW8" s="41">
        <f t="shared" si="26"/>
        <v>0.27617875659388885</v>
      </c>
      <c r="CX8" s="44">
        <v>62480</v>
      </c>
      <c r="CY8" s="44">
        <v>62461</v>
      </c>
      <c r="CZ8" s="44">
        <v>62616</v>
      </c>
      <c r="DA8" s="33">
        <f t="shared" si="27"/>
        <v>0.27073380945987502</v>
      </c>
      <c r="DB8" s="46">
        <v>3400</v>
      </c>
      <c r="DC8" s="66">
        <v>4835</v>
      </c>
      <c r="DD8" s="33">
        <f t="shared" si="28"/>
        <v>0.27060387802036456</v>
      </c>
      <c r="DE8" s="33">
        <f t="shared" si="41"/>
        <v>0.27052158810867466</v>
      </c>
      <c r="DF8" s="33">
        <f t="shared" si="42"/>
        <v>0.27119290054614514</v>
      </c>
      <c r="DG8" s="47">
        <f t="shared" si="43"/>
        <v>-0.17975581551468012</v>
      </c>
      <c r="DH8" s="62">
        <v>0</v>
      </c>
      <c r="DI8" s="62">
        <v>0</v>
      </c>
      <c r="DJ8" s="62">
        <v>0</v>
      </c>
      <c r="DK8" s="62">
        <v>0</v>
      </c>
      <c r="DL8" s="49">
        <f t="shared" si="44"/>
        <v>0</v>
      </c>
      <c r="DM8" s="56"/>
      <c r="DN8" s="50">
        <f t="shared" si="29"/>
        <v>2.1874066902523546</v>
      </c>
      <c r="DO8" s="51"/>
      <c r="DP8" s="52"/>
      <c r="DQ8" s="52"/>
      <c r="DR8" s="53"/>
      <c r="DS8" s="53">
        <v>15163647.9</v>
      </c>
      <c r="DT8" s="53"/>
      <c r="DU8" s="52"/>
      <c r="DV8" s="53"/>
      <c r="DW8" s="53"/>
      <c r="DX8" s="53"/>
      <c r="DY8" s="54">
        <f t="shared" si="30"/>
        <v>24.837482087441753</v>
      </c>
      <c r="DZ8" s="54">
        <f t="shared" si="31"/>
        <v>23.680996027832318</v>
      </c>
      <c r="EA8" s="48">
        <f t="shared" si="32"/>
        <v>0</v>
      </c>
    </row>
    <row r="9" spans="1:134" ht="16.5" customHeight="1" x14ac:dyDescent="0.25">
      <c r="A9" s="23" t="s">
        <v>221</v>
      </c>
      <c r="B9" s="24">
        <v>3</v>
      </c>
      <c r="C9" s="24">
        <v>6</v>
      </c>
      <c r="D9" s="24">
        <f t="shared" si="0"/>
        <v>2827</v>
      </c>
      <c r="E9" s="24">
        <v>165</v>
      </c>
      <c r="F9" s="24">
        <v>0</v>
      </c>
      <c r="G9" s="24">
        <v>0</v>
      </c>
      <c r="H9" s="24">
        <v>0</v>
      </c>
      <c r="I9" s="24">
        <v>184</v>
      </c>
      <c r="J9" s="24">
        <v>1619</v>
      </c>
      <c r="K9" s="24">
        <v>0</v>
      </c>
      <c r="L9" s="24">
        <v>852</v>
      </c>
      <c r="M9" s="24">
        <v>7</v>
      </c>
      <c r="N9" s="24">
        <v>7</v>
      </c>
      <c r="O9" s="24">
        <v>8</v>
      </c>
      <c r="P9" s="24">
        <v>7</v>
      </c>
      <c r="Q9" s="24">
        <v>7</v>
      </c>
      <c r="R9" s="24">
        <f t="shared" si="1"/>
        <v>0</v>
      </c>
      <c r="S9" s="25">
        <v>4394</v>
      </c>
      <c r="T9" s="24">
        <v>370</v>
      </c>
      <c r="U9" s="24">
        <v>380</v>
      </c>
      <c r="V9" s="24">
        <v>384</v>
      </c>
      <c r="W9" s="26">
        <f t="shared" si="2"/>
        <v>10</v>
      </c>
      <c r="X9" s="26">
        <v>398</v>
      </c>
      <c r="Y9" s="25">
        <v>4609</v>
      </c>
      <c r="Z9" s="26">
        <v>816</v>
      </c>
      <c r="AA9" s="26">
        <v>914</v>
      </c>
      <c r="AB9" s="26">
        <v>939</v>
      </c>
      <c r="AC9" s="26">
        <f t="shared" si="3"/>
        <v>25</v>
      </c>
      <c r="AD9" s="27">
        <f t="shared" si="4"/>
        <v>2.7352297592997812</v>
      </c>
      <c r="AE9" s="28">
        <v>182</v>
      </c>
      <c r="AF9" s="29">
        <f>[1]Лист1!B5</f>
        <v>4609</v>
      </c>
      <c r="AG9" s="29">
        <v>2670</v>
      </c>
      <c r="AH9" s="29">
        <v>4813</v>
      </c>
      <c r="AI9" s="30">
        <v>2231</v>
      </c>
      <c r="AJ9" s="30">
        <v>2202</v>
      </c>
      <c r="AK9" s="31">
        <f t="shared" si="5"/>
        <v>50.113791533909883</v>
      </c>
      <c r="AL9" s="31">
        <f t="shared" si="6"/>
        <v>47.776090258190493</v>
      </c>
      <c r="AM9" s="32">
        <v>2262</v>
      </c>
      <c r="AN9" s="32">
        <v>2266</v>
      </c>
      <c r="AO9" s="32">
        <v>2390</v>
      </c>
      <c r="AP9" s="32">
        <v>2621</v>
      </c>
      <c r="AQ9" s="32">
        <v>2699</v>
      </c>
      <c r="AR9" s="32">
        <v>2748</v>
      </c>
      <c r="AS9" s="32">
        <v>2760</v>
      </c>
      <c r="AT9" s="32">
        <v>2761</v>
      </c>
      <c r="AU9" s="32">
        <v>2714</v>
      </c>
      <c r="AV9" s="32">
        <v>2640</v>
      </c>
      <c r="AW9" s="33">
        <f t="shared" si="33"/>
        <v>0.57344691460627473</v>
      </c>
      <c r="AX9" s="34"/>
      <c r="AY9" s="34"/>
      <c r="AZ9" s="34"/>
      <c r="BA9" s="33">
        <f t="shared" si="34"/>
        <v>0.57365468522750884</v>
      </c>
      <c r="BB9" s="33">
        <f t="shared" si="35"/>
        <v>0.56388946602950341</v>
      </c>
      <c r="BC9" s="33">
        <f t="shared" si="36"/>
        <v>0.54851444005817573</v>
      </c>
      <c r="BD9" s="35"/>
      <c r="BE9" s="35"/>
      <c r="BF9" s="36"/>
      <c r="BG9" s="36"/>
      <c r="BH9" s="36"/>
      <c r="BI9" s="36"/>
      <c r="BJ9" s="33"/>
      <c r="BK9" s="37"/>
      <c r="BL9" s="37"/>
      <c r="BM9" s="37"/>
      <c r="BN9" s="37"/>
      <c r="BO9" s="37"/>
      <c r="BP9" s="37"/>
      <c r="BQ9" s="37"/>
      <c r="BR9" s="37"/>
      <c r="BS9" s="37"/>
      <c r="BT9" s="33"/>
      <c r="BU9" s="33"/>
      <c r="BV9" s="33"/>
      <c r="BW9" s="38">
        <f t="shared" si="38"/>
        <v>2760</v>
      </c>
      <c r="BX9" s="38">
        <f t="shared" si="38"/>
        <v>2761</v>
      </c>
      <c r="BY9" s="38">
        <f t="shared" si="38"/>
        <v>2714</v>
      </c>
      <c r="BZ9" s="38">
        <f t="shared" si="38"/>
        <v>2640</v>
      </c>
      <c r="CA9" s="39">
        <f t="shared" si="10"/>
        <v>0.57344691460627473</v>
      </c>
      <c r="CB9" s="39">
        <f t="shared" si="11"/>
        <v>0.57365468522750884</v>
      </c>
      <c r="CC9" s="39">
        <f t="shared" si="39"/>
        <v>0.56388946602950341</v>
      </c>
      <c r="CD9" s="39">
        <f t="shared" si="40"/>
        <v>0.54851444005817573</v>
      </c>
      <c r="CE9" s="40">
        <v>881</v>
      </c>
      <c r="CF9" s="41">
        <f t="shared" si="12"/>
        <v>0.48405293990019527</v>
      </c>
      <c r="CG9" s="41">
        <f t="shared" si="13"/>
        <v>0.47776090258190496</v>
      </c>
      <c r="CH9" s="41">
        <f t="shared" si="14"/>
        <v>0.49077891082664354</v>
      </c>
      <c r="CI9" s="41">
        <f t="shared" si="15"/>
        <v>0.49164677804295942</v>
      </c>
      <c r="CJ9" s="41">
        <f t="shared" si="16"/>
        <v>0.51855066174875242</v>
      </c>
      <c r="CK9" s="41">
        <f t="shared" si="17"/>
        <v>0.5686699934909959</v>
      </c>
      <c r="CL9" s="41">
        <f t="shared" si="18"/>
        <v>0.58559340420915595</v>
      </c>
      <c r="CM9" s="33">
        <f t="shared" si="19"/>
        <v>0.57095366715146478</v>
      </c>
      <c r="CN9" s="41">
        <f t="shared" si="20"/>
        <v>0</v>
      </c>
      <c r="CO9" s="41">
        <f t="shared" si="21"/>
        <v>0</v>
      </c>
      <c r="CP9" s="42"/>
      <c r="CQ9" s="42"/>
      <c r="CR9" s="43"/>
      <c r="CS9" s="41">
        <f t="shared" si="22"/>
        <v>0</v>
      </c>
      <c r="CT9" s="41">
        <f t="shared" si="23"/>
        <v>0</v>
      </c>
      <c r="CU9" s="41">
        <f t="shared" si="24"/>
        <v>0</v>
      </c>
      <c r="CV9" s="41">
        <f t="shared" si="25"/>
        <v>0</v>
      </c>
      <c r="CW9" s="41">
        <f t="shared" si="26"/>
        <v>0</v>
      </c>
      <c r="CX9" s="44">
        <v>882</v>
      </c>
      <c r="CY9" s="44">
        <v>882</v>
      </c>
      <c r="CZ9" s="44">
        <v>881</v>
      </c>
      <c r="DA9" s="33">
        <f t="shared" si="27"/>
        <v>0.18304591730729275</v>
      </c>
      <c r="DB9" s="46"/>
      <c r="DC9" s="46"/>
      <c r="DD9" s="33">
        <f t="shared" si="28"/>
        <v>0.18325368792852689</v>
      </c>
      <c r="DE9" s="33">
        <f t="shared" si="41"/>
        <v>0.18325368792852689</v>
      </c>
      <c r="DF9" s="33">
        <f t="shared" si="42"/>
        <v>0.18304591730729275</v>
      </c>
      <c r="DG9" s="47">
        <f t="shared" si="43"/>
        <v>-0.36546852275088298</v>
      </c>
      <c r="DH9" s="48"/>
      <c r="DI9" s="48"/>
      <c r="DJ9" s="48"/>
      <c r="DK9" s="68">
        <v>0</v>
      </c>
      <c r="DL9" s="69">
        <f>DK9/$ED$1</f>
        <v>0</v>
      </c>
      <c r="DM9" s="56"/>
      <c r="DN9" s="50"/>
      <c r="DO9" s="51"/>
      <c r="DP9" s="52"/>
      <c r="DQ9" s="52"/>
      <c r="DR9" s="53"/>
      <c r="DS9" s="53"/>
      <c r="DT9" s="53"/>
      <c r="DU9" s="52"/>
      <c r="DV9" s="53"/>
      <c r="DW9" s="53"/>
      <c r="DX9" s="53"/>
      <c r="DY9" s="54">
        <f t="shared" si="30"/>
        <v>21.370050068274921</v>
      </c>
      <c r="DZ9" s="54">
        <f t="shared" si="31"/>
        <v>20.373182903015838</v>
      </c>
      <c r="EA9" s="48">
        <f t="shared" si="32"/>
        <v>0</v>
      </c>
    </row>
    <row r="10" spans="1:134" ht="16.5" customHeight="1" x14ac:dyDescent="0.25">
      <c r="A10" s="23" t="s">
        <v>222</v>
      </c>
      <c r="B10" s="24">
        <v>2</v>
      </c>
      <c r="C10" s="24">
        <v>2</v>
      </c>
      <c r="D10" s="24">
        <f t="shared" si="0"/>
        <v>1612</v>
      </c>
      <c r="E10" s="24">
        <v>114</v>
      </c>
      <c r="F10" s="24">
        <v>61</v>
      </c>
      <c r="G10" s="24">
        <v>16</v>
      </c>
      <c r="H10" s="24">
        <v>158</v>
      </c>
      <c r="I10" s="24">
        <v>613</v>
      </c>
      <c r="J10" s="24">
        <v>228</v>
      </c>
      <c r="K10" s="24">
        <v>0</v>
      </c>
      <c r="L10" s="24">
        <v>422</v>
      </c>
      <c r="M10" s="24">
        <v>0</v>
      </c>
      <c r="N10" s="24">
        <v>2</v>
      </c>
      <c r="O10" s="24">
        <v>4</v>
      </c>
      <c r="P10" s="24">
        <v>3</v>
      </c>
      <c r="Q10" s="24">
        <v>3</v>
      </c>
      <c r="R10" s="24">
        <f t="shared" si="1"/>
        <v>0</v>
      </c>
      <c r="S10" s="25">
        <v>2642</v>
      </c>
      <c r="T10" s="26">
        <v>828</v>
      </c>
      <c r="U10" s="26">
        <v>829</v>
      </c>
      <c r="V10" s="26">
        <v>831</v>
      </c>
      <c r="W10" s="26">
        <f t="shared" si="2"/>
        <v>1</v>
      </c>
      <c r="X10" s="26">
        <v>831</v>
      </c>
      <c r="Y10" s="25">
        <v>2659</v>
      </c>
      <c r="Z10" s="26">
        <v>831</v>
      </c>
      <c r="AA10" s="26">
        <v>833</v>
      </c>
      <c r="AB10" s="26">
        <v>830</v>
      </c>
      <c r="AC10" s="26">
        <f t="shared" si="3"/>
        <v>-3</v>
      </c>
      <c r="AD10" s="27">
        <f t="shared" si="4"/>
        <v>-0.36014405762304924</v>
      </c>
      <c r="AE10" s="28">
        <v>7</v>
      </c>
      <c r="AF10" s="29">
        <f>[1]Лист1!B11</f>
        <v>2659</v>
      </c>
      <c r="AG10" s="29"/>
      <c r="AH10" s="29">
        <v>2509</v>
      </c>
      <c r="AI10" s="30">
        <v>937</v>
      </c>
      <c r="AJ10" s="30">
        <v>974</v>
      </c>
      <c r="AK10" s="31">
        <f t="shared" si="5"/>
        <v>36.866010598031792</v>
      </c>
      <c r="AL10" s="31">
        <f t="shared" si="6"/>
        <v>36.630312147423844</v>
      </c>
      <c r="AM10" s="32">
        <v>983</v>
      </c>
      <c r="AN10" s="32">
        <v>985</v>
      </c>
      <c r="AO10" s="32">
        <v>1005</v>
      </c>
      <c r="AP10" s="32">
        <v>1037</v>
      </c>
      <c r="AQ10" s="32">
        <v>1045</v>
      </c>
      <c r="AR10" s="32">
        <v>1050</v>
      </c>
      <c r="AS10" s="32">
        <v>1115</v>
      </c>
      <c r="AT10" s="32">
        <v>1129</v>
      </c>
      <c r="AU10" s="32">
        <v>1183</v>
      </c>
      <c r="AV10" s="32">
        <v>1244</v>
      </c>
      <c r="AW10" s="33">
        <f t="shared" si="33"/>
        <v>0.44440015942606614</v>
      </c>
      <c r="AX10" s="34"/>
      <c r="AY10" s="34"/>
      <c r="AZ10" s="34"/>
      <c r="BA10" s="33">
        <f t="shared" si="34"/>
        <v>0.44998007174172977</v>
      </c>
      <c r="BB10" s="33">
        <f t="shared" si="35"/>
        <v>0.47150259067357514</v>
      </c>
      <c r="BC10" s="33">
        <f t="shared" si="36"/>
        <v>0.49581506576325229</v>
      </c>
      <c r="BD10" s="35"/>
      <c r="BE10" s="35"/>
      <c r="BF10" s="36"/>
      <c r="BG10" s="36"/>
      <c r="BH10" s="36"/>
      <c r="BI10" s="36"/>
      <c r="BJ10" s="33">
        <f>BF10/AH10</f>
        <v>0</v>
      </c>
      <c r="BK10" s="37">
        <v>397</v>
      </c>
      <c r="BL10" s="37">
        <v>443</v>
      </c>
      <c r="BM10" s="37">
        <v>441</v>
      </c>
      <c r="BN10" s="37">
        <v>647</v>
      </c>
      <c r="BO10" s="37">
        <v>708</v>
      </c>
      <c r="BP10" s="37">
        <v>718</v>
      </c>
      <c r="BQ10" s="37">
        <v>728</v>
      </c>
      <c r="BR10" s="37">
        <v>724</v>
      </c>
      <c r="BS10" s="37">
        <v>714</v>
      </c>
      <c r="BT10" s="33">
        <f>BG10/AH10</f>
        <v>0</v>
      </c>
      <c r="BU10" s="33">
        <f>BH10/AH10</f>
        <v>0</v>
      </c>
      <c r="BV10" s="33">
        <f t="shared" si="37"/>
        <v>0</v>
      </c>
      <c r="BW10" s="38">
        <f t="shared" si="38"/>
        <v>1115</v>
      </c>
      <c r="BX10" s="38">
        <f t="shared" si="38"/>
        <v>1129</v>
      </c>
      <c r="BY10" s="38">
        <f t="shared" si="38"/>
        <v>1183</v>
      </c>
      <c r="BZ10" s="38">
        <f t="shared" si="38"/>
        <v>1244</v>
      </c>
      <c r="CA10" s="39">
        <f t="shared" si="10"/>
        <v>0.44440015942606614</v>
      </c>
      <c r="CB10" s="39">
        <f t="shared" si="11"/>
        <v>0.44998007174172977</v>
      </c>
      <c r="CC10" s="39">
        <f t="shared" si="39"/>
        <v>0.47150259067357514</v>
      </c>
      <c r="CD10" s="39">
        <f t="shared" si="40"/>
        <v>0.49581506576325229</v>
      </c>
      <c r="CE10" s="40">
        <v>918</v>
      </c>
      <c r="CF10" s="41">
        <f t="shared" si="12"/>
        <v>0.35238811583301993</v>
      </c>
      <c r="CG10" s="41">
        <f t="shared" si="13"/>
        <v>0.36630312147423844</v>
      </c>
      <c r="CH10" s="41">
        <f t="shared" si="14"/>
        <v>0.36968785257615644</v>
      </c>
      <c r="CI10" s="41">
        <f t="shared" si="15"/>
        <v>0.37044001504324936</v>
      </c>
      <c r="CJ10" s="41">
        <f t="shared" si="16"/>
        <v>0.37796163971417829</v>
      </c>
      <c r="CK10" s="41">
        <f t="shared" si="17"/>
        <v>0.38999623918766452</v>
      </c>
      <c r="CL10" s="41">
        <f t="shared" si="18"/>
        <v>0.39300488905603609</v>
      </c>
      <c r="CM10" s="33">
        <f t="shared" si="19"/>
        <v>0.41849342367477083</v>
      </c>
      <c r="CN10" s="41">
        <f t="shared" si="20"/>
        <v>0.14930424971793907</v>
      </c>
      <c r="CO10" s="41">
        <f t="shared" si="21"/>
        <v>0.1666039864610756</v>
      </c>
      <c r="CP10" s="70">
        <v>31</v>
      </c>
      <c r="CQ10" s="70">
        <v>30</v>
      </c>
      <c r="CR10" s="71"/>
      <c r="CS10" s="41">
        <f t="shared" si="22"/>
        <v>0.24332455810455059</v>
      </c>
      <c r="CT10" s="41">
        <f t="shared" si="23"/>
        <v>0.26626551335088378</v>
      </c>
      <c r="CU10" s="41">
        <f t="shared" si="24"/>
        <v>0.27002632568634827</v>
      </c>
      <c r="CV10" s="41">
        <f t="shared" si="25"/>
        <v>0.2737871380218127</v>
      </c>
      <c r="CW10" s="41">
        <f t="shared" si="26"/>
        <v>0.27228281308762692</v>
      </c>
      <c r="CX10" s="44">
        <v>922</v>
      </c>
      <c r="CY10" s="44">
        <v>921</v>
      </c>
      <c r="CZ10" s="44">
        <v>1033</v>
      </c>
      <c r="DA10" s="33">
        <f t="shared" si="27"/>
        <v>0.36588282184137105</v>
      </c>
      <c r="DB10" s="46">
        <v>5500</v>
      </c>
      <c r="DC10" s="72">
        <v>798</v>
      </c>
      <c r="DD10" s="33">
        <f t="shared" si="28"/>
        <v>0.36747708250298922</v>
      </c>
      <c r="DE10" s="33">
        <f t="shared" si="41"/>
        <v>0.36707851733758468</v>
      </c>
      <c r="DF10" s="33">
        <f t="shared" si="42"/>
        <v>0.41171781586289358</v>
      </c>
      <c r="DG10" s="47">
        <f t="shared" si="43"/>
        <v>-8.4097249900358717E-2</v>
      </c>
      <c r="DH10" s="73">
        <v>0</v>
      </c>
      <c r="DI10" s="73">
        <v>0</v>
      </c>
      <c r="DJ10" s="73">
        <v>0</v>
      </c>
      <c r="DK10" s="73">
        <v>0</v>
      </c>
      <c r="DL10" s="49">
        <f t="shared" si="44"/>
        <v>0</v>
      </c>
      <c r="DM10" s="56"/>
      <c r="DN10" s="74">
        <f>DC10/(AF10/100)</f>
        <v>30.011282437006393</v>
      </c>
      <c r="DO10" s="51"/>
      <c r="DP10" s="75"/>
      <c r="DQ10" s="52"/>
      <c r="DR10" s="53"/>
      <c r="DS10" s="53"/>
      <c r="DT10" s="53"/>
      <c r="DU10" s="75"/>
      <c r="DV10" s="53"/>
      <c r="DW10" s="53"/>
      <c r="DX10" s="53"/>
      <c r="DY10" s="54">
        <f t="shared" si="30"/>
        <v>31.415594246782739</v>
      </c>
      <c r="DZ10" s="54">
        <f t="shared" si="31"/>
        <v>31.21474238435502</v>
      </c>
      <c r="EA10" s="48">
        <f t="shared" si="32"/>
        <v>0</v>
      </c>
    </row>
    <row r="11" spans="1:134" ht="16.5" customHeight="1" x14ac:dyDescent="0.25">
      <c r="A11" s="23" t="s">
        <v>223</v>
      </c>
      <c r="B11" s="24">
        <v>2</v>
      </c>
      <c r="C11" s="24">
        <v>17</v>
      </c>
      <c r="D11" s="24">
        <f t="shared" si="0"/>
        <v>1407</v>
      </c>
      <c r="E11" s="24">
        <v>96</v>
      </c>
      <c r="F11" s="24">
        <v>0</v>
      </c>
      <c r="G11" s="24">
        <v>30</v>
      </c>
      <c r="H11" s="24">
        <v>88</v>
      </c>
      <c r="I11" s="24">
        <v>463</v>
      </c>
      <c r="J11" s="24">
        <v>535</v>
      </c>
      <c r="K11" s="24">
        <v>0</v>
      </c>
      <c r="L11" s="24">
        <v>195</v>
      </c>
      <c r="M11" s="24">
        <v>0</v>
      </c>
      <c r="N11" s="24">
        <v>17</v>
      </c>
      <c r="O11" s="24">
        <v>19</v>
      </c>
      <c r="P11" s="24">
        <v>19</v>
      </c>
      <c r="Q11" s="24">
        <v>19</v>
      </c>
      <c r="R11" s="24">
        <f t="shared" si="1"/>
        <v>0</v>
      </c>
      <c r="S11" s="25">
        <v>2192</v>
      </c>
      <c r="T11" s="26">
        <v>59</v>
      </c>
      <c r="U11" s="26">
        <v>61</v>
      </c>
      <c r="V11" s="26">
        <v>279</v>
      </c>
      <c r="W11" s="26">
        <f t="shared" si="2"/>
        <v>2</v>
      </c>
      <c r="X11" s="26">
        <v>775</v>
      </c>
      <c r="Y11" s="25">
        <v>2214</v>
      </c>
      <c r="Z11" s="26">
        <v>1214</v>
      </c>
      <c r="AA11" s="26">
        <v>1381</v>
      </c>
      <c r="AB11" s="26">
        <v>1381</v>
      </c>
      <c r="AC11" s="26">
        <f t="shared" si="3"/>
        <v>0</v>
      </c>
      <c r="AD11" s="27">
        <f t="shared" si="4"/>
        <v>0</v>
      </c>
      <c r="AE11" s="28">
        <v>840</v>
      </c>
      <c r="AF11" s="29">
        <f>[1]Лист1!B12</f>
        <v>2214</v>
      </c>
      <c r="AG11" s="29">
        <v>1464</v>
      </c>
      <c r="AH11" s="29">
        <v>2085</v>
      </c>
      <c r="AI11" s="30">
        <v>1451</v>
      </c>
      <c r="AJ11" s="30">
        <v>1457</v>
      </c>
      <c r="AK11" s="31">
        <f t="shared" si="5"/>
        <v>66.46897810218978</v>
      </c>
      <c r="AL11" s="31">
        <f t="shared" si="6"/>
        <v>65.808491418247513</v>
      </c>
      <c r="AM11" s="32">
        <v>1465</v>
      </c>
      <c r="AN11" s="32">
        <v>1468</v>
      </c>
      <c r="AO11" s="32">
        <v>1472</v>
      </c>
      <c r="AP11" s="32">
        <v>1489</v>
      </c>
      <c r="AQ11" s="32">
        <v>1603</v>
      </c>
      <c r="AR11" s="32">
        <v>1603</v>
      </c>
      <c r="AS11" s="32">
        <v>1635</v>
      </c>
      <c r="AT11" s="32">
        <v>1649</v>
      </c>
      <c r="AU11" s="32">
        <v>1650</v>
      </c>
      <c r="AV11" s="32">
        <v>1642</v>
      </c>
      <c r="AW11" s="33">
        <f t="shared" si="33"/>
        <v>0.78417266187050361</v>
      </c>
      <c r="AX11" s="34"/>
      <c r="AY11" s="34"/>
      <c r="AZ11" s="34"/>
      <c r="BA11" s="33">
        <f t="shared" si="34"/>
        <v>0.79088729016786574</v>
      </c>
      <c r="BB11" s="33">
        <f t="shared" si="35"/>
        <v>0.79136690647482011</v>
      </c>
      <c r="BC11" s="33">
        <f t="shared" si="36"/>
        <v>0.78752997601918462</v>
      </c>
      <c r="BD11" s="63">
        <v>6110</v>
      </c>
      <c r="BE11" s="63">
        <v>53</v>
      </c>
      <c r="BF11" s="36"/>
      <c r="BG11" s="36"/>
      <c r="BH11" s="36"/>
      <c r="BI11" s="36"/>
      <c r="BJ11" s="33"/>
      <c r="BK11" s="37"/>
      <c r="BL11" s="37"/>
      <c r="BM11" s="37"/>
      <c r="BN11" s="37"/>
      <c r="BO11" s="37"/>
      <c r="BP11" s="37"/>
      <c r="BQ11" s="37"/>
      <c r="BR11" s="37"/>
      <c r="BS11" s="37"/>
      <c r="BT11" s="33"/>
      <c r="BU11" s="33"/>
      <c r="BV11" s="33"/>
      <c r="BW11" s="38">
        <f t="shared" si="38"/>
        <v>1635</v>
      </c>
      <c r="BX11" s="38">
        <f t="shared" si="38"/>
        <v>1649</v>
      </c>
      <c r="BY11" s="38">
        <f t="shared" si="38"/>
        <v>1650</v>
      </c>
      <c r="BZ11" s="38">
        <f t="shared" si="38"/>
        <v>1642</v>
      </c>
      <c r="CA11" s="39">
        <f t="shared" si="10"/>
        <v>0.78417266187050361</v>
      </c>
      <c r="CB11" s="39">
        <f t="shared" si="11"/>
        <v>0.79088729016786574</v>
      </c>
      <c r="CC11" s="39">
        <f t="shared" si="39"/>
        <v>0.79136690647482011</v>
      </c>
      <c r="CD11" s="39">
        <f t="shared" si="40"/>
        <v>0.78752997601918462</v>
      </c>
      <c r="CE11" s="40">
        <v>1205</v>
      </c>
      <c r="CF11" s="41">
        <f t="shared" si="12"/>
        <v>0.65537488708220415</v>
      </c>
      <c r="CG11" s="41">
        <f t="shared" si="13"/>
        <v>0.65808491418247517</v>
      </c>
      <c r="CH11" s="41">
        <f t="shared" si="14"/>
        <v>0.66169828364950312</v>
      </c>
      <c r="CI11" s="41">
        <f t="shared" si="15"/>
        <v>0.66305329719963868</v>
      </c>
      <c r="CJ11" s="41">
        <f t="shared" si="16"/>
        <v>0.66485998193315266</v>
      </c>
      <c r="CK11" s="41">
        <f t="shared" si="17"/>
        <v>0.67253839205058719</v>
      </c>
      <c r="CL11" s="41">
        <f t="shared" si="18"/>
        <v>0.72402890695573618</v>
      </c>
      <c r="CM11" s="33">
        <f t="shared" si="19"/>
        <v>0.76882494004796165</v>
      </c>
      <c r="CN11" s="41">
        <f t="shared" si="20"/>
        <v>0</v>
      </c>
      <c r="CO11" s="41">
        <f t="shared" si="21"/>
        <v>0</v>
      </c>
      <c r="CP11" s="42"/>
      <c r="CQ11" s="42"/>
      <c r="CR11" s="43"/>
      <c r="CS11" s="41">
        <f t="shared" si="22"/>
        <v>0</v>
      </c>
      <c r="CT11" s="41">
        <f t="shared" si="23"/>
        <v>0</v>
      </c>
      <c r="CU11" s="41">
        <f t="shared" si="24"/>
        <v>0</v>
      </c>
      <c r="CV11" s="41">
        <f t="shared" si="25"/>
        <v>0</v>
      </c>
      <c r="CW11" s="41">
        <f t="shared" si="26"/>
        <v>0</v>
      </c>
      <c r="CX11" s="44">
        <v>1204</v>
      </c>
      <c r="CY11" s="44">
        <v>1203</v>
      </c>
      <c r="CZ11" s="44">
        <v>1291</v>
      </c>
      <c r="DA11" s="33">
        <f t="shared" si="27"/>
        <v>0.57793764988009588</v>
      </c>
      <c r="DB11" s="46"/>
      <c r="DC11" s="46"/>
      <c r="DD11" s="33">
        <f t="shared" si="28"/>
        <v>0.57745803357314152</v>
      </c>
      <c r="DE11" s="33">
        <f t="shared" si="41"/>
        <v>0.57697841726618704</v>
      </c>
      <c r="DF11" s="33">
        <f t="shared" si="42"/>
        <v>0.61918465227817743</v>
      </c>
      <c r="DG11" s="47">
        <f t="shared" si="43"/>
        <v>-0.16834532374100719</v>
      </c>
      <c r="DH11" s="48"/>
      <c r="DI11" s="48"/>
      <c r="DJ11" s="48"/>
      <c r="DK11" s="68">
        <v>1</v>
      </c>
      <c r="DL11" s="69">
        <f>DK11/$ED$1</f>
        <v>6.6666666666666666E-2</v>
      </c>
      <c r="DM11" s="56"/>
      <c r="DN11" s="50"/>
      <c r="DO11" s="51"/>
      <c r="DP11" s="52"/>
      <c r="DQ11" s="52"/>
      <c r="DR11" s="53"/>
      <c r="DS11" s="53"/>
      <c r="DT11" s="53"/>
      <c r="DU11" s="52"/>
      <c r="DV11" s="53"/>
      <c r="DW11" s="53"/>
      <c r="DX11" s="53"/>
      <c r="DY11" s="54">
        <f t="shared" si="30"/>
        <v>63.001824817518241</v>
      </c>
      <c r="DZ11" s="54">
        <f t="shared" si="31"/>
        <v>62.375790424570908</v>
      </c>
      <c r="EA11" s="48">
        <f t="shared" si="32"/>
        <v>0</v>
      </c>
    </row>
    <row r="12" spans="1:134" ht="16.5" customHeight="1" x14ac:dyDescent="0.25">
      <c r="A12" s="23" t="s">
        <v>224</v>
      </c>
      <c r="B12" s="24">
        <v>4</v>
      </c>
      <c r="C12" s="24">
        <v>23</v>
      </c>
      <c r="D12" s="24">
        <f t="shared" si="0"/>
        <v>3163</v>
      </c>
      <c r="E12" s="24">
        <v>250</v>
      </c>
      <c r="F12" s="24">
        <v>39</v>
      </c>
      <c r="G12" s="24">
        <v>0</v>
      </c>
      <c r="H12" s="24">
        <v>276</v>
      </c>
      <c r="I12" s="24">
        <v>1195</v>
      </c>
      <c r="J12" s="24">
        <v>887</v>
      </c>
      <c r="K12" s="24">
        <v>0</v>
      </c>
      <c r="L12" s="24">
        <v>516</v>
      </c>
      <c r="M12" s="24">
        <v>0</v>
      </c>
      <c r="N12" s="24">
        <v>46</v>
      </c>
      <c r="O12" s="24">
        <v>47</v>
      </c>
      <c r="P12" s="24">
        <v>48</v>
      </c>
      <c r="Q12" s="24">
        <v>48</v>
      </c>
      <c r="R12" s="24">
        <f t="shared" si="1"/>
        <v>0</v>
      </c>
      <c r="S12" s="25">
        <v>9758</v>
      </c>
      <c r="T12" s="26">
        <v>1874</v>
      </c>
      <c r="U12" s="26">
        <v>1878</v>
      </c>
      <c r="V12" s="26">
        <v>1951</v>
      </c>
      <c r="W12" s="26">
        <f t="shared" si="2"/>
        <v>4</v>
      </c>
      <c r="X12" s="26">
        <v>3638</v>
      </c>
      <c r="Y12" s="25">
        <v>10134</v>
      </c>
      <c r="Z12" s="26">
        <v>4568</v>
      </c>
      <c r="AA12" s="26">
        <v>4976</v>
      </c>
      <c r="AB12" s="26">
        <v>4937</v>
      </c>
      <c r="AC12" s="26">
        <f t="shared" si="3"/>
        <v>-39</v>
      </c>
      <c r="AD12" s="27">
        <f t="shared" si="4"/>
        <v>-0.7837620578778135</v>
      </c>
      <c r="AE12" s="28">
        <v>685</v>
      </c>
      <c r="AF12" s="29">
        <v>10137</v>
      </c>
      <c r="AG12" s="73">
        <v>7603</v>
      </c>
      <c r="AH12" s="73">
        <v>10343</v>
      </c>
      <c r="AI12" s="30">
        <v>7007</v>
      </c>
      <c r="AJ12" s="30">
        <v>7012</v>
      </c>
      <c r="AK12" s="31">
        <f t="shared" si="5"/>
        <v>71.858987497437994</v>
      </c>
      <c r="AL12" s="31">
        <f t="shared" si="6"/>
        <v>69.192816262088016</v>
      </c>
      <c r="AM12" s="32">
        <v>7068</v>
      </c>
      <c r="AN12" s="32">
        <v>7256</v>
      </c>
      <c r="AO12" s="32">
        <v>7561</v>
      </c>
      <c r="AP12" s="32">
        <v>7611</v>
      </c>
      <c r="AQ12" s="32">
        <v>7776</v>
      </c>
      <c r="AR12" s="32">
        <v>7795</v>
      </c>
      <c r="AS12" s="32">
        <v>7747</v>
      </c>
      <c r="AT12" s="32">
        <v>7736</v>
      </c>
      <c r="AU12" s="32">
        <v>7722</v>
      </c>
      <c r="AV12" s="32">
        <v>7703</v>
      </c>
      <c r="AW12" s="33">
        <f t="shared" si="33"/>
        <v>0.74900899158851397</v>
      </c>
      <c r="AX12" s="34">
        <v>4</v>
      </c>
      <c r="AY12" s="34">
        <v>64</v>
      </c>
      <c r="AZ12" s="34">
        <v>152</v>
      </c>
      <c r="BA12" s="33">
        <f t="shared" si="34"/>
        <v>0.74794547036643144</v>
      </c>
      <c r="BB12" s="33">
        <f t="shared" si="35"/>
        <v>0.74659189790196268</v>
      </c>
      <c r="BC12" s="33">
        <f t="shared" si="36"/>
        <v>0.74475490670018374</v>
      </c>
      <c r="BD12" s="35">
        <v>7470</v>
      </c>
      <c r="BE12" s="35">
        <v>154</v>
      </c>
      <c r="BF12" s="36">
        <v>78</v>
      </c>
      <c r="BG12" s="36">
        <v>94</v>
      </c>
      <c r="BH12" s="36">
        <v>117</v>
      </c>
      <c r="BI12" s="36">
        <v>137</v>
      </c>
      <c r="BJ12" s="33">
        <f>BF12/AH12</f>
        <v>7.5413323020400271E-3</v>
      </c>
      <c r="BK12" s="37">
        <v>2679</v>
      </c>
      <c r="BL12" s="37">
        <v>2713</v>
      </c>
      <c r="BM12" s="37">
        <v>2935</v>
      </c>
      <c r="BN12" s="37">
        <v>2978</v>
      </c>
      <c r="BO12" s="37">
        <v>2982</v>
      </c>
      <c r="BP12" s="37">
        <v>2989</v>
      </c>
      <c r="BQ12" s="37">
        <v>3035</v>
      </c>
      <c r="BR12" s="37">
        <v>3035</v>
      </c>
      <c r="BS12" s="37">
        <v>3060</v>
      </c>
      <c r="BT12" s="33">
        <f>BG12/AH12</f>
        <v>9.0882722614328525E-3</v>
      </c>
      <c r="BU12" s="33">
        <f>BH12/AH12</f>
        <v>1.1311998453060041E-2</v>
      </c>
      <c r="BV12" s="33">
        <f>BI12/AH12</f>
        <v>1.3245673402301074E-2</v>
      </c>
      <c r="BW12" s="38">
        <f t="shared" si="38"/>
        <v>7825</v>
      </c>
      <c r="BX12" s="38">
        <f t="shared" si="38"/>
        <v>7830</v>
      </c>
      <c r="BY12" s="38">
        <f t="shared" si="38"/>
        <v>7839</v>
      </c>
      <c r="BZ12" s="38">
        <f t="shared" si="38"/>
        <v>7840</v>
      </c>
      <c r="CA12" s="39">
        <f t="shared" si="10"/>
        <v>0.75655032389055399</v>
      </c>
      <c r="CB12" s="39">
        <f t="shared" si="11"/>
        <v>0.75703374262786427</v>
      </c>
      <c r="CC12" s="39">
        <f t="shared" si="39"/>
        <v>0.75790389635502275</v>
      </c>
      <c r="CD12" s="39">
        <f t="shared" si="40"/>
        <v>0.75800058010248472</v>
      </c>
      <c r="CE12" s="40">
        <v>3077</v>
      </c>
      <c r="CF12" s="41">
        <f t="shared" si="12"/>
        <v>0.69162474104764726</v>
      </c>
      <c r="CG12" s="41">
        <f t="shared" si="13"/>
        <v>0.69803689454473705</v>
      </c>
      <c r="CH12" s="41">
        <f t="shared" si="14"/>
        <v>0.71224228075367468</v>
      </c>
      <c r="CI12" s="41">
        <f t="shared" si="15"/>
        <v>0.7307882016375653</v>
      </c>
      <c r="CJ12" s="41">
        <f t="shared" si="16"/>
        <v>0.76087599881621781</v>
      </c>
      <c r="CK12" s="41">
        <f t="shared" si="17"/>
        <v>0.76580842458320997</v>
      </c>
      <c r="CL12" s="41">
        <f t="shared" si="18"/>
        <v>0.76709085528262799</v>
      </c>
      <c r="CM12" s="33">
        <f t="shared" si="19"/>
        <v>0.75364981146669241</v>
      </c>
      <c r="CN12" s="41">
        <f t="shared" si="20"/>
        <v>0.26427937259544243</v>
      </c>
      <c r="CO12" s="41">
        <f t="shared" si="21"/>
        <v>0.26763342211699714</v>
      </c>
      <c r="CP12" s="70">
        <v>10</v>
      </c>
      <c r="CQ12" s="70">
        <v>10</v>
      </c>
      <c r="CR12" s="71">
        <v>80</v>
      </c>
      <c r="CS12" s="41">
        <f t="shared" si="22"/>
        <v>0.29377527868205583</v>
      </c>
      <c r="CT12" s="41">
        <f t="shared" si="23"/>
        <v>0.29416987274341522</v>
      </c>
      <c r="CU12" s="41">
        <f t="shared" si="24"/>
        <v>0.29486041235079413</v>
      </c>
      <c r="CV12" s="41">
        <f t="shared" si="25"/>
        <v>0.29939824405642695</v>
      </c>
      <c r="CW12" s="41">
        <f t="shared" si="26"/>
        <v>0.29939824405642695</v>
      </c>
      <c r="CX12" s="44">
        <v>3102</v>
      </c>
      <c r="CY12" s="44">
        <v>3176</v>
      </c>
      <c r="CZ12" s="44">
        <v>3241</v>
      </c>
      <c r="DA12" s="33">
        <f t="shared" si="27"/>
        <v>0.29749589094073287</v>
      </c>
      <c r="DB12" s="46">
        <v>3400</v>
      </c>
      <c r="DC12" s="72">
        <v>154</v>
      </c>
      <c r="DD12" s="33">
        <f t="shared" si="28"/>
        <v>0.29991298462728416</v>
      </c>
      <c r="DE12" s="33">
        <f t="shared" si="41"/>
        <v>0.30706758193947598</v>
      </c>
      <c r="DF12" s="33">
        <f t="shared" si="42"/>
        <v>0.3133520255245093</v>
      </c>
      <c r="DG12" s="47">
        <f t="shared" si="43"/>
        <v>-0.44464855457797542</v>
      </c>
      <c r="DH12" s="73">
        <v>7</v>
      </c>
      <c r="DI12" s="73">
        <v>7</v>
      </c>
      <c r="DJ12" s="73">
        <v>8</v>
      </c>
      <c r="DK12" s="73">
        <v>8</v>
      </c>
      <c r="DL12" s="49">
        <f t="shared" si="44"/>
        <v>0.8</v>
      </c>
      <c r="DM12" s="56">
        <f>AZ12/(DC12/100)</f>
        <v>98.701298701298697</v>
      </c>
      <c r="DN12" s="50">
        <f>DC12/(AF12/100)</f>
        <v>1.5191871362335996</v>
      </c>
      <c r="DO12" s="51">
        <f>AZ12/(AF12/100)</f>
        <v>1.4994574331656307</v>
      </c>
      <c r="DP12" s="52">
        <f>DB12*DC12</f>
        <v>523600</v>
      </c>
      <c r="DQ12" s="52">
        <f>DB12*AZ12</f>
        <v>516800</v>
      </c>
      <c r="DR12" s="53">
        <v>503424</v>
      </c>
      <c r="DS12" s="53">
        <v>510048</v>
      </c>
      <c r="DT12" s="53">
        <f>DQ12-DR12</f>
        <v>13376</v>
      </c>
      <c r="DU12" s="52">
        <v>13552</v>
      </c>
      <c r="DV12" s="53">
        <f>DP12-DR12</f>
        <v>20176</v>
      </c>
      <c r="DW12" s="53">
        <v>154</v>
      </c>
      <c r="DX12" s="53">
        <v>152</v>
      </c>
      <c r="DY12" s="54">
        <f t="shared" si="30"/>
        <v>50.594384095101454</v>
      </c>
      <c r="DZ12" s="54">
        <f t="shared" si="31"/>
        <v>48.717189658575094</v>
      </c>
      <c r="EA12" s="48">
        <f t="shared" si="32"/>
        <v>0.63135049817500244</v>
      </c>
    </row>
    <row r="13" spans="1:134" ht="16.5" customHeight="1" x14ac:dyDescent="0.25">
      <c r="A13" s="23" t="s">
        <v>225</v>
      </c>
      <c r="B13" s="24" t="s">
        <v>226</v>
      </c>
      <c r="C13" s="24">
        <v>9</v>
      </c>
      <c r="D13" s="24">
        <f t="shared" si="0"/>
        <v>3709</v>
      </c>
      <c r="E13" s="24">
        <v>100</v>
      </c>
      <c r="F13" s="24">
        <v>210</v>
      </c>
      <c r="G13" s="24">
        <v>73</v>
      </c>
      <c r="H13" s="24">
        <v>286</v>
      </c>
      <c r="I13" s="24">
        <v>1178</v>
      </c>
      <c r="J13" s="24">
        <v>484</v>
      </c>
      <c r="K13" s="24">
        <v>0</v>
      </c>
      <c r="L13" s="24">
        <v>200</v>
      </c>
      <c r="M13" s="24">
        <v>1178</v>
      </c>
      <c r="N13" s="24">
        <v>27</v>
      </c>
      <c r="O13" s="24">
        <v>41</v>
      </c>
      <c r="P13" s="24">
        <v>44</v>
      </c>
      <c r="Q13" s="24">
        <v>44</v>
      </c>
      <c r="R13" s="24">
        <f t="shared" si="1"/>
        <v>0</v>
      </c>
      <c r="S13" s="25">
        <v>8067</v>
      </c>
      <c r="T13" s="26">
        <v>1935</v>
      </c>
      <c r="U13" s="26">
        <v>1989</v>
      </c>
      <c r="V13" s="26">
        <v>1846</v>
      </c>
      <c r="W13" s="26">
        <f t="shared" si="2"/>
        <v>54</v>
      </c>
      <c r="X13" s="26">
        <v>1822</v>
      </c>
      <c r="Y13" s="25">
        <v>8187</v>
      </c>
      <c r="Z13" s="26">
        <v>3584</v>
      </c>
      <c r="AA13" s="26">
        <v>5912</v>
      </c>
      <c r="AB13" s="26">
        <v>6013</v>
      </c>
      <c r="AC13" s="26">
        <f t="shared" si="3"/>
        <v>101</v>
      </c>
      <c r="AD13" s="27">
        <f t="shared" si="4"/>
        <v>1.7083897158322057</v>
      </c>
      <c r="AE13" s="28">
        <v>2661</v>
      </c>
      <c r="AF13" s="29">
        <f>[1]Лист1!B14</f>
        <v>8187</v>
      </c>
      <c r="AG13" s="29">
        <v>5856</v>
      </c>
      <c r="AH13" s="29">
        <v>8342</v>
      </c>
      <c r="AI13" s="30">
        <v>5531</v>
      </c>
      <c r="AJ13" s="30">
        <v>5557</v>
      </c>
      <c r="AK13" s="31">
        <f t="shared" si="5"/>
        <v>68.885583240361967</v>
      </c>
      <c r="AL13" s="31">
        <f t="shared" si="6"/>
        <v>67.875900818370582</v>
      </c>
      <c r="AM13" s="32">
        <v>5562</v>
      </c>
      <c r="AN13" s="32">
        <v>5561</v>
      </c>
      <c r="AO13" s="32">
        <v>5589</v>
      </c>
      <c r="AP13" s="32">
        <v>5612</v>
      </c>
      <c r="AQ13" s="32">
        <v>5614</v>
      </c>
      <c r="AR13" s="32">
        <v>5626</v>
      </c>
      <c r="AS13" s="32">
        <v>6100</v>
      </c>
      <c r="AT13" s="32">
        <v>6255</v>
      </c>
      <c r="AU13" s="32">
        <v>6368</v>
      </c>
      <c r="AV13" s="32">
        <v>6405</v>
      </c>
      <c r="AW13" s="33">
        <f t="shared" si="33"/>
        <v>0.73123951090865502</v>
      </c>
      <c r="AX13" s="34"/>
      <c r="AY13" s="34"/>
      <c r="AZ13" s="34"/>
      <c r="BA13" s="33">
        <f t="shared" si="34"/>
        <v>0.74982018700551423</v>
      </c>
      <c r="BB13" s="33">
        <f t="shared" si="35"/>
        <v>0.7633660992567729</v>
      </c>
      <c r="BC13" s="33">
        <f t="shared" si="36"/>
        <v>0.76780148645408774</v>
      </c>
      <c r="BD13" s="63">
        <v>3510</v>
      </c>
      <c r="BE13" s="63">
        <v>395</v>
      </c>
      <c r="BF13" s="36"/>
      <c r="BG13" s="36"/>
      <c r="BH13" s="36"/>
      <c r="BI13" s="36"/>
      <c r="BJ13" s="33"/>
      <c r="BK13" s="37"/>
      <c r="BL13" s="37"/>
      <c r="BM13" s="37"/>
      <c r="BN13" s="37"/>
      <c r="BO13" s="37"/>
      <c r="BP13" s="37"/>
      <c r="BQ13" s="37"/>
      <c r="BR13" s="37"/>
      <c r="BS13" s="37"/>
      <c r="BT13" s="33"/>
      <c r="BU13" s="33"/>
      <c r="BV13" s="33"/>
      <c r="BW13" s="38">
        <f t="shared" si="38"/>
        <v>6100</v>
      </c>
      <c r="BX13" s="38">
        <f t="shared" si="38"/>
        <v>6255</v>
      </c>
      <c r="BY13" s="38">
        <f t="shared" si="38"/>
        <v>6368</v>
      </c>
      <c r="BZ13" s="38">
        <f t="shared" si="38"/>
        <v>6405</v>
      </c>
      <c r="CA13" s="39">
        <f t="shared" si="10"/>
        <v>0.73123951090865502</v>
      </c>
      <c r="CB13" s="39">
        <f t="shared" si="11"/>
        <v>0.74982018700551423</v>
      </c>
      <c r="CC13" s="39">
        <f t="shared" si="39"/>
        <v>0.7633660992567729</v>
      </c>
      <c r="CD13" s="39">
        <f t="shared" si="40"/>
        <v>0.76780148645408774</v>
      </c>
      <c r="CE13" s="40">
        <v>2889</v>
      </c>
      <c r="CF13" s="41">
        <f t="shared" si="12"/>
        <v>0.67558324172468542</v>
      </c>
      <c r="CG13" s="41">
        <f t="shared" si="13"/>
        <v>0.67875900818370583</v>
      </c>
      <c r="CH13" s="41">
        <f t="shared" si="14"/>
        <v>0.67936973250274824</v>
      </c>
      <c r="CI13" s="41">
        <f t="shared" si="15"/>
        <v>0.67924758763893978</v>
      </c>
      <c r="CJ13" s="41">
        <f t="shared" si="16"/>
        <v>0.6826676438255771</v>
      </c>
      <c r="CK13" s="41">
        <f t="shared" si="17"/>
        <v>0.68547697569317212</v>
      </c>
      <c r="CL13" s="41">
        <f t="shared" si="18"/>
        <v>0.68572126542078904</v>
      </c>
      <c r="CM13" s="33">
        <f t="shared" si="19"/>
        <v>0.67441860465116277</v>
      </c>
      <c r="CN13" s="41">
        <f t="shared" si="20"/>
        <v>0</v>
      </c>
      <c r="CO13" s="41">
        <f t="shared" si="21"/>
        <v>0</v>
      </c>
      <c r="CP13" s="42"/>
      <c r="CQ13" s="42"/>
      <c r="CR13" s="43"/>
      <c r="CS13" s="41">
        <f t="shared" si="22"/>
        <v>0</v>
      </c>
      <c r="CT13" s="41">
        <f t="shared" si="23"/>
        <v>0</v>
      </c>
      <c r="CU13" s="41">
        <f t="shared" si="24"/>
        <v>0</v>
      </c>
      <c r="CV13" s="41">
        <f t="shared" si="25"/>
        <v>0</v>
      </c>
      <c r="CW13" s="41">
        <f t="shared" si="26"/>
        <v>0</v>
      </c>
      <c r="CX13" s="44">
        <v>2916</v>
      </c>
      <c r="CY13" s="44">
        <v>2953</v>
      </c>
      <c r="CZ13" s="44">
        <v>2972</v>
      </c>
      <c r="DA13" s="33">
        <f t="shared" si="27"/>
        <v>0.34631982737952527</v>
      </c>
      <c r="DB13" s="46"/>
      <c r="DC13" s="46"/>
      <c r="DD13" s="33">
        <f t="shared" si="28"/>
        <v>0.34955646128026852</v>
      </c>
      <c r="DE13" s="33">
        <f t="shared" si="41"/>
        <v>0.3539918484775833</v>
      </c>
      <c r="DF13" s="33">
        <f t="shared" si="42"/>
        <v>0.35626947974106926</v>
      </c>
      <c r="DG13" s="47">
        <f t="shared" si="43"/>
        <v>-0.41153200671301848</v>
      </c>
      <c r="DH13" s="48"/>
      <c r="DI13" s="48"/>
      <c r="DJ13" s="48"/>
      <c r="DK13" s="68">
        <v>1</v>
      </c>
      <c r="DL13" s="69">
        <f>DK13/$ED$1</f>
        <v>6.6666666666666666E-2</v>
      </c>
      <c r="DM13" s="56"/>
      <c r="DN13" s="50"/>
      <c r="DO13" s="51"/>
      <c r="DP13" s="52"/>
      <c r="DQ13" s="52"/>
      <c r="DR13" s="53"/>
      <c r="DS13" s="53"/>
      <c r="DT13" s="53"/>
      <c r="DU13" s="52"/>
      <c r="DV13" s="53"/>
      <c r="DW13" s="53"/>
      <c r="DX13" s="53"/>
      <c r="DY13" s="54">
        <f t="shared" si="30"/>
        <v>74.538242221395805</v>
      </c>
      <c r="DZ13" s="54">
        <f t="shared" si="31"/>
        <v>73.445706608037128</v>
      </c>
      <c r="EA13" s="48">
        <f t="shared" si="32"/>
        <v>0</v>
      </c>
    </row>
    <row r="14" spans="1:134" ht="16.5" customHeight="1" x14ac:dyDescent="0.25">
      <c r="A14" s="23" t="s">
        <v>227</v>
      </c>
      <c r="B14" s="24">
        <v>2</v>
      </c>
      <c r="C14" s="24">
        <v>2</v>
      </c>
      <c r="D14" s="24">
        <f t="shared" si="0"/>
        <v>1840</v>
      </c>
      <c r="E14" s="24">
        <v>117</v>
      </c>
      <c r="F14" s="24">
        <v>0</v>
      </c>
      <c r="G14" s="24">
        <v>183</v>
      </c>
      <c r="H14" s="24">
        <v>73</v>
      </c>
      <c r="I14" s="24">
        <v>913</v>
      </c>
      <c r="J14" s="24">
        <v>350</v>
      </c>
      <c r="K14" s="24">
        <v>0</v>
      </c>
      <c r="L14" s="24">
        <v>204</v>
      </c>
      <c r="M14" s="24">
        <v>0</v>
      </c>
      <c r="N14" s="24">
        <v>2</v>
      </c>
      <c r="O14" s="24">
        <v>2</v>
      </c>
      <c r="P14" s="24">
        <v>4</v>
      </c>
      <c r="Q14" s="24">
        <v>4</v>
      </c>
      <c r="R14" s="24">
        <f t="shared" si="1"/>
        <v>0</v>
      </c>
      <c r="S14" s="25">
        <v>2718</v>
      </c>
      <c r="T14" s="26">
        <v>1369</v>
      </c>
      <c r="U14" s="26">
        <v>1377</v>
      </c>
      <c r="V14" s="26">
        <v>1378</v>
      </c>
      <c r="W14" s="26">
        <f t="shared" si="2"/>
        <v>8</v>
      </c>
      <c r="X14" s="26">
        <v>1378</v>
      </c>
      <c r="Y14" s="25">
        <v>2793</v>
      </c>
      <c r="Z14" s="26">
        <v>1388</v>
      </c>
      <c r="AA14" s="26">
        <v>1725</v>
      </c>
      <c r="AB14" s="26">
        <v>1772</v>
      </c>
      <c r="AC14" s="26">
        <f t="shared" si="3"/>
        <v>47</v>
      </c>
      <c r="AD14" s="27">
        <f t="shared" si="4"/>
        <v>2.7246376811594204</v>
      </c>
      <c r="AE14" s="28">
        <v>541</v>
      </c>
      <c r="AF14" s="29">
        <f>[1]Лист1!B15</f>
        <v>2793</v>
      </c>
      <c r="AG14" s="29">
        <v>2133</v>
      </c>
      <c r="AH14" s="29">
        <v>2652</v>
      </c>
      <c r="AI14" s="30">
        <v>2109</v>
      </c>
      <c r="AJ14" s="30">
        <v>2127</v>
      </c>
      <c r="AK14" s="31">
        <f t="shared" si="5"/>
        <v>78.256070640176603</v>
      </c>
      <c r="AL14" s="31">
        <f t="shared" si="6"/>
        <v>76.154672395273906</v>
      </c>
      <c r="AM14" s="32">
        <v>2163</v>
      </c>
      <c r="AN14" s="32">
        <v>2173</v>
      </c>
      <c r="AO14" s="32">
        <v>2183</v>
      </c>
      <c r="AP14" s="32">
        <v>2185</v>
      </c>
      <c r="AQ14" s="32">
        <v>2185</v>
      </c>
      <c r="AR14" s="32">
        <v>2226</v>
      </c>
      <c r="AS14" s="32">
        <v>2256</v>
      </c>
      <c r="AT14" s="32">
        <v>2256</v>
      </c>
      <c r="AU14" s="32">
        <v>2259</v>
      </c>
      <c r="AV14" s="32">
        <v>2262</v>
      </c>
      <c r="AW14" s="33">
        <f t="shared" si="33"/>
        <v>0.85067873303167418</v>
      </c>
      <c r="AX14" s="34"/>
      <c r="AY14" s="34"/>
      <c r="AZ14" s="34"/>
      <c r="BA14" s="33">
        <f t="shared" si="34"/>
        <v>0.85067873303167418</v>
      </c>
      <c r="BB14" s="33">
        <f t="shared" si="35"/>
        <v>0.85180995475113119</v>
      </c>
      <c r="BC14" s="33">
        <f t="shared" si="36"/>
        <v>0.8529411764705882</v>
      </c>
      <c r="BD14" s="63">
        <v>12770</v>
      </c>
      <c r="BE14" s="63">
        <v>30</v>
      </c>
      <c r="BF14" s="36"/>
      <c r="BG14" s="36"/>
      <c r="BH14" s="36"/>
      <c r="BI14" s="36"/>
      <c r="BJ14" s="33"/>
      <c r="BK14" s="37"/>
      <c r="BL14" s="37"/>
      <c r="BM14" s="37"/>
      <c r="BN14" s="37"/>
      <c r="BO14" s="37"/>
      <c r="BP14" s="37"/>
      <c r="BQ14" s="37"/>
      <c r="BR14" s="37"/>
      <c r="BS14" s="37"/>
      <c r="BT14" s="33"/>
      <c r="BU14" s="33"/>
      <c r="BV14" s="33"/>
      <c r="BW14" s="38">
        <f t="shared" si="38"/>
        <v>2256</v>
      </c>
      <c r="BX14" s="38">
        <f t="shared" si="38"/>
        <v>2256</v>
      </c>
      <c r="BY14" s="38">
        <f t="shared" si="38"/>
        <v>2259</v>
      </c>
      <c r="BZ14" s="38">
        <f t="shared" si="38"/>
        <v>2262</v>
      </c>
      <c r="CA14" s="39">
        <f t="shared" si="10"/>
        <v>0.85067873303167418</v>
      </c>
      <c r="CB14" s="39">
        <f t="shared" si="11"/>
        <v>0.85067873303167418</v>
      </c>
      <c r="CC14" s="39">
        <f t="shared" si="39"/>
        <v>0.85180995475113119</v>
      </c>
      <c r="CD14" s="39">
        <f t="shared" si="40"/>
        <v>0.8529411764705882</v>
      </c>
      <c r="CE14" s="40">
        <v>1548</v>
      </c>
      <c r="CF14" s="41">
        <f t="shared" si="12"/>
        <v>0.75510204081632648</v>
      </c>
      <c r="CG14" s="41">
        <f t="shared" si="13"/>
        <v>0.76154672395273904</v>
      </c>
      <c r="CH14" s="41">
        <f t="shared" si="14"/>
        <v>0.77443609022556392</v>
      </c>
      <c r="CI14" s="41">
        <f t="shared" si="15"/>
        <v>0.77801646974579308</v>
      </c>
      <c r="CJ14" s="41">
        <f t="shared" si="16"/>
        <v>0.78159684926602224</v>
      </c>
      <c r="CK14" s="41">
        <f t="shared" si="17"/>
        <v>0.78231292517006801</v>
      </c>
      <c r="CL14" s="41">
        <f t="shared" si="18"/>
        <v>0.78231292517006801</v>
      </c>
      <c r="CM14" s="33">
        <f t="shared" si="19"/>
        <v>0.83936651583710409</v>
      </c>
      <c r="CN14" s="41">
        <f t="shared" si="20"/>
        <v>0</v>
      </c>
      <c r="CO14" s="41">
        <f t="shared" si="21"/>
        <v>0</v>
      </c>
      <c r="CP14" s="42"/>
      <c r="CQ14" s="42"/>
      <c r="CR14" s="43"/>
      <c r="CS14" s="41">
        <f t="shared" si="22"/>
        <v>0</v>
      </c>
      <c r="CT14" s="41">
        <f t="shared" si="23"/>
        <v>0</v>
      </c>
      <c r="CU14" s="41">
        <f t="shared" si="24"/>
        <v>0</v>
      </c>
      <c r="CV14" s="41">
        <f t="shared" si="25"/>
        <v>0</v>
      </c>
      <c r="CW14" s="41">
        <f t="shared" si="26"/>
        <v>0</v>
      </c>
      <c r="CX14" s="44">
        <v>1548</v>
      </c>
      <c r="CY14" s="44">
        <v>1570</v>
      </c>
      <c r="CZ14" s="44">
        <v>1596</v>
      </c>
      <c r="DA14" s="33">
        <f t="shared" si="27"/>
        <v>0.58371040723981904</v>
      </c>
      <c r="DB14" s="46"/>
      <c r="DC14" s="46"/>
      <c r="DD14" s="33">
        <f t="shared" si="28"/>
        <v>0.58371040723981904</v>
      </c>
      <c r="DE14" s="33">
        <f t="shared" si="41"/>
        <v>0.59200603318250378</v>
      </c>
      <c r="DF14" s="33">
        <f t="shared" si="42"/>
        <v>0.60180995475113119</v>
      </c>
      <c r="DG14" s="47">
        <f t="shared" si="43"/>
        <v>-0.25113122171945701</v>
      </c>
      <c r="DH14" s="48"/>
      <c r="DI14" s="48"/>
      <c r="DJ14" s="48"/>
      <c r="DK14" s="68">
        <v>1</v>
      </c>
      <c r="DL14" s="69">
        <f>DK14/$ED$1</f>
        <v>6.6666666666666666E-2</v>
      </c>
      <c r="DM14" s="56"/>
      <c r="DN14" s="50"/>
      <c r="DO14" s="51"/>
      <c r="DP14" s="52"/>
      <c r="DQ14" s="52"/>
      <c r="DR14" s="53"/>
      <c r="DS14" s="53"/>
      <c r="DT14" s="53"/>
      <c r="DU14" s="52"/>
      <c r="DV14" s="53"/>
      <c r="DW14" s="53"/>
      <c r="DX14" s="53"/>
      <c r="DY14" s="54">
        <f t="shared" si="30"/>
        <v>65.194996320824131</v>
      </c>
      <c r="DZ14" s="54">
        <f t="shared" si="31"/>
        <v>63.444325098460439</v>
      </c>
      <c r="EA14" s="48">
        <f t="shared" si="32"/>
        <v>0</v>
      </c>
    </row>
    <row r="15" spans="1:134" ht="16.5" customHeight="1" x14ac:dyDescent="0.25">
      <c r="A15" s="23" t="s">
        <v>228</v>
      </c>
      <c r="B15" s="24">
        <v>2</v>
      </c>
      <c r="C15" s="24">
        <v>3</v>
      </c>
      <c r="D15" s="24">
        <f t="shared" si="0"/>
        <v>1710</v>
      </c>
      <c r="E15" s="24">
        <v>0</v>
      </c>
      <c r="F15" s="24">
        <v>46</v>
      </c>
      <c r="G15" s="24">
        <v>44</v>
      </c>
      <c r="H15" s="24">
        <v>59</v>
      </c>
      <c r="I15" s="24">
        <v>777</v>
      </c>
      <c r="J15" s="24">
        <v>562</v>
      </c>
      <c r="K15" s="24">
        <v>0</v>
      </c>
      <c r="L15" s="24">
        <v>222</v>
      </c>
      <c r="M15" s="24">
        <v>0</v>
      </c>
      <c r="N15" s="24">
        <v>3</v>
      </c>
      <c r="O15" s="24">
        <v>3</v>
      </c>
      <c r="P15" s="24">
        <v>3</v>
      </c>
      <c r="Q15" s="24">
        <v>3</v>
      </c>
      <c r="R15" s="24">
        <f t="shared" si="1"/>
        <v>0</v>
      </c>
      <c r="S15" s="25">
        <v>3975</v>
      </c>
      <c r="T15" s="26">
        <v>870</v>
      </c>
      <c r="U15" s="26">
        <v>903</v>
      </c>
      <c r="V15" s="26">
        <v>919</v>
      </c>
      <c r="W15" s="26">
        <f t="shared" si="2"/>
        <v>33</v>
      </c>
      <c r="X15" s="26">
        <v>920</v>
      </c>
      <c r="Y15" s="25">
        <v>4080</v>
      </c>
      <c r="Z15" s="26">
        <v>993</v>
      </c>
      <c r="AA15" s="26">
        <v>1115</v>
      </c>
      <c r="AB15" s="26">
        <v>1133</v>
      </c>
      <c r="AC15" s="26">
        <f t="shared" si="3"/>
        <v>18</v>
      </c>
      <c r="AD15" s="27">
        <f t="shared" si="4"/>
        <v>1.6143497757847534</v>
      </c>
      <c r="AE15" s="28">
        <v>4</v>
      </c>
      <c r="AF15" s="29">
        <f>[1]Лист1!B16</f>
        <v>3975</v>
      </c>
      <c r="AG15" s="29"/>
      <c r="AH15" s="29">
        <v>4190</v>
      </c>
      <c r="AI15" s="30">
        <v>1486</v>
      </c>
      <c r="AJ15" s="30">
        <v>1481</v>
      </c>
      <c r="AK15" s="31">
        <f t="shared" si="5"/>
        <v>37.257861635220124</v>
      </c>
      <c r="AL15" s="31">
        <f t="shared" si="6"/>
        <v>36.299019607843142</v>
      </c>
      <c r="AM15" s="32">
        <v>1480</v>
      </c>
      <c r="AN15" s="32">
        <v>1510</v>
      </c>
      <c r="AO15" s="32">
        <v>1608</v>
      </c>
      <c r="AP15" s="32">
        <v>1894</v>
      </c>
      <c r="AQ15" s="32">
        <v>2938</v>
      </c>
      <c r="AR15" s="32">
        <v>3009</v>
      </c>
      <c r="AS15" s="32">
        <v>3175</v>
      </c>
      <c r="AT15" s="32">
        <v>3179</v>
      </c>
      <c r="AU15" s="32">
        <v>3179</v>
      </c>
      <c r="AV15" s="32">
        <v>2993</v>
      </c>
      <c r="AW15" s="33">
        <f t="shared" si="33"/>
        <v>0.75775656324582341</v>
      </c>
      <c r="AX15" s="34">
        <v>2</v>
      </c>
      <c r="AY15" s="34">
        <v>156</v>
      </c>
      <c r="AZ15" s="34">
        <v>501</v>
      </c>
      <c r="BA15" s="33">
        <f t="shared" si="34"/>
        <v>0.75871121718377088</v>
      </c>
      <c r="BB15" s="33">
        <f t="shared" si="35"/>
        <v>0.75871121718377088</v>
      </c>
      <c r="BC15" s="33">
        <f t="shared" si="36"/>
        <v>0.71431980906921244</v>
      </c>
      <c r="BD15" s="35">
        <v>8110</v>
      </c>
      <c r="BE15" s="35">
        <v>590</v>
      </c>
      <c r="BF15" s="36"/>
      <c r="BG15" s="36"/>
      <c r="BH15" s="36"/>
      <c r="BI15" s="36">
        <v>184</v>
      </c>
      <c r="BJ15" s="33">
        <f>BF15/AH15</f>
        <v>0</v>
      </c>
      <c r="BK15" s="37">
        <v>1290</v>
      </c>
      <c r="BL15" s="37">
        <v>1383</v>
      </c>
      <c r="BM15" s="37">
        <v>1362</v>
      </c>
      <c r="BN15" s="37">
        <v>1657</v>
      </c>
      <c r="BO15" s="37">
        <v>1649</v>
      </c>
      <c r="BP15" s="37">
        <v>1665</v>
      </c>
      <c r="BQ15" s="37">
        <v>1699</v>
      </c>
      <c r="BR15" s="37">
        <v>1723</v>
      </c>
      <c r="BS15" s="37">
        <v>1683</v>
      </c>
      <c r="BT15" s="33">
        <f>BG15/AH15</f>
        <v>0</v>
      </c>
      <c r="BU15" s="33">
        <f>BH15/AH15</f>
        <v>0</v>
      </c>
      <c r="BV15" s="33">
        <f t="shared" ref="BV15:BV16" si="45">BI15/AH15</f>
        <v>4.3914081145584725E-2</v>
      </c>
      <c r="BW15" s="38">
        <f t="shared" si="38"/>
        <v>3175</v>
      </c>
      <c r="BX15" s="38">
        <f t="shared" si="38"/>
        <v>3179</v>
      </c>
      <c r="BY15" s="38">
        <f t="shared" si="38"/>
        <v>3179</v>
      </c>
      <c r="BZ15" s="38">
        <f t="shared" si="38"/>
        <v>3177</v>
      </c>
      <c r="CA15" s="39">
        <f t="shared" si="10"/>
        <v>0.75775656324582341</v>
      </c>
      <c r="CB15" s="39">
        <f t="shared" si="11"/>
        <v>0.75871121718377088</v>
      </c>
      <c r="CC15" s="39">
        <f t="shared" si="39"/>
        <v>0.75871121718377088</v>
      </c>
      <c r="CD15" s="39">
        <f t="shared" si="40"/>
        <v>0.75823389021479715</v>
      </c>
      <c r="CE15" s="40">
        <v>1730</v>
      </c>
      <c r="CF15" s="41">
        <f t="shared" si="12"/>
        <v>0.37433962264150944</v>
      </c>
      <c r="CG15" s="41">
        <f t="shared" si="13"/>
        <v>0.41182389937106917</v>
      </c>
      <c r="CH15" s="41">
        <f t="shared" si="14"/>
        <v>0.49836477987421385</v>
      </c>
      <c r="CI15" s="41">
        <f t="shared" si="15"/>
        <v>0.50591194968553455</v>
      </c>
      <c r="CJ15" s="41">
        <f t="shared" si="16"/>
        <v>0.53056603773584909</v>
      </c>
      <c r="CK15" s="41">
        <f t="shared" si="17"/>
        <v>0.60251572327044023</v>
      </c>
      <c r="CL15" s="41">
        <f t="shared" si="18"/>
        <v>0.73911949685534595</v>
      </c>
      <c r="CM15" s="33">
        <f t="shared" si="19"/>
        <v>0.71813842482100243</v>
      </c>
      <c r="CN15" s="41">
        <f t="shared" si="20"/>
        <v>0.32452830188679244</v>
      </c>
      <c r="CO15" s="41">
        <f t="shared" si="21"/>
        <v>0.3479245283018868</v>
      </c>
      <c r="CP15" s="57">
        <v>16</v>
      </c>
      <c r="CQ15" s="57">
        <v>15</v>
      </c>
      <c r="CR15" s="58">
        <v>100</v>
      </c>
      <c r="CS15" s="41">
        <f t="shared" si="22"/>
        <v>0.41685534591194967</v>
      </c>
      <c r="CT15" s="41">
        <f t="shared" si="23"/>
        <v>0.41484276729559749</v>
      </c>
      <c r="CU15" s="41">
        <f t="shared" si="24"/>
        <v>0.4188679245283019</v>
      </c>
      <c r="CV15" s="41">
        <f t="shared" si="25"/>
        <v>0.42742138364779875</v>
      </c>
      <c r="CW15" s="41">
        <f t="shared" si="26"/>
        <v>0.43345911949685534</v>
      </c>
      <c r="CX15" s="44">
        <v>1730</v>
      </c>
      <c r="CY15" s="44">
        <v>1734</v>
      </c>
      <c r="CZ15" s="44">
        <v>1756</v>
      </c>
      <c r="DA15" s="33">
        <f t="shared" si="27"/>
        <v>0.41288782816229119</v>
      </c>
      <c r="DB15" s="46">
        <v>2000</v>
      </c>
      <c r="DC15" s="59">
        <v>501</v>
      </c>
      <c r="DD15" s="33">
        <f t="shared" si="28"/>
        <v>0.41288782816229119</v>
      </c>
      <c r="DE15" s="33">
        <f t="shared" si="41"/>
        <v>0.41384248210023866</v>
      </c>
      <c r="DF15" s="33">
        <f t="shared" si="42"/>
        <v>0.41909307875894986</v>
      </c>
      <c r="DG15" s="47">
        <f t="shared" si="43"/>
        <v>-0.33914081145584729</v>
      </c>
      <c r="DH15" s="56">
        <v>0</v>
      </c>
      <c r="DI15" s="56">
        <v>0</v>
      </c>
      <c r="DJ15" s="56">
        <v>4</v>
      </c>
      <c r="DK15" s="56">
        <v>7</v>
      </c>
      <c r="DL15" s="49">
        <f t="shared" ref="DL15:DL16" si="46">DK15/$EC$1</f>
        <v>0.7</v>
      </c>
      <c r="DM15" s="56">
        <f>AZ15/(DC15/100)</f>
        <v>100</v>
      </c>
      <c r="DN15" s="50">
        <f>DC15/(AF15/100)</f>
        <v>12.60377358490566</v>
      </c>
      <c r="DO15" s="51">
        <f>AZ15/(AF15/100)</f>
        <v>12.60377358490566</v>
      </c>
      <c r="DP15" s="52">
        <f>DB15*DC15</f>
        <v>1002000</v>
      </c>
      <c r="DQ15" s="52">
        <f>DB15*AZ15</f>
        <v>1002000</v>
      </c>
      <c r="DR15" s="53">
        <v>955432</v>
      </c>
      <c r="DS15" s="53">
        <v>955432</v>
      </c>
      <c r="DT15" s="53">
        <f>DQ15-DR15</f>
        <v>46568</v>
      </c>
      <c r="DU15" s="52">
        <v>46568</v>
      </c>
      <c r="DV15" s="53">
        <f>DP15-DR15</f>
        <v>46568</v>
      </c>
      <c r="DW15" s="53">
        <v>501</v>
      </c>
      <c r="DX15" s="53">
        <v>501</v>
      </c>
      <c r="DY15" s="54">
        <f t="shared" si="30"/>
        <v>28.50314465408805</v>
      </c>
      <c r="DZ15" s="54">
        <f t="shared" si="31"/>
        <v>27.769607843137258</v>
      </c>
      <c r="EA15" s="48">
        <f t="shared" si="32"/>
        <v>3.9245283018867925</v>
      </c>
    </row>
    <row r="16" spans="1:134" ht="16.5" customHeight="1" x14ac:dyDescent="0.25">
      <c r="A16" s="23" t="s">
        <v>229</v>
      </c>
      <c r="B16" s="24">
        <v>1</v>
      </c>
      <c r="C16" s="24">
        <v>7</v>
      </c>
      <c r="D16" s="24">
        <f t="shared" si="0"/>
        <v>620</v>
      </c>
      <c r="E16" s="24">
        <v>30</v>
      </c>
      <c r="F16" s="24">
        <v>0</v>
      </c>
      <c r="G16" s="24">
        <v>34</v>
      </c>
      <c r="H16" s="24">
        <v>27</v>
      </c>
      <c r="I16" s="24">
        <v>52</v>
      </c>
      <c r="J16" s="24">
        <v>373</v>
      </c>
      <c r="K16" s="24">
        <v>0</v>
      </c>
      <c r="L16" s="24">
        <v>104</v>
      </c>
      <c r="M16" s="24">
        <v>0</v>
      </c>
      <c r="N16" s="24">
        <v>7</v>
      </c>
      <c r="O16" s="24">
        <v>7</v>
      </c>
      <c r="P16" s="24">
        <v>7</v>
      </c>
      <c r="Q16" s="24">
        <v>7</v>
      </c>
      <c r="R16" s="24">
        <f t="shared" si="1"/>
        <v>0</v>
      </c>
      <c r="S16" s="25">
        <v>7744</v>
      </c>
      <c r="T16" s="26">
        <v>990</v>
      </c>
      <c r="U16" s="26">
        <v>1212</v>
      </c>
      <c r="V16" s="26">
        <v>1740</v>
      </c>
      <c r="W16" s="26">
        <f t="shared" si="2"/>
        <v>222</v>
      </c>
      <c r="X16" s="26">
        <v>2286</v>
      </c>
      <c r="Y16" s="25">
        <v>7995</v>
      </c>
      <c r="Z16" s="26">
        <v>2899</v>
      </c>
      <c r="AA16" s="26">
        <v>3766</v>
      </c>
      <c r="AB16" s="26">
        <v>3871</v>
      </c>
      <c r="AC16" s="26">
        <f t="shared" si="3"/>
        <v>105</v>
      </c>
      <c r="AD16" s="27">
        <f t="shared" si="4"/>
        <v>2.7881040892193312</v>
      </c>
      <c r="AE16" s="28">
        <v>225</v>
      </c>
      <c r="AF16" s="29">
        <f>[1]Лист1!B17</f>
        <v>7995</v>
      </c>
      <c r="AG16" s="76">
        <v>5997</v>
      </c>
      <c r="AH16" s="29">
        <v>7816</v>
      </c>
      <c r="AI16" s="30">
        <v>3272</v>
      </c>
      <c r="AJ16" s="30">
        <v>3758</v>
      </c>
      <c r="AK16" s="31">
        <f t="shared" si="5"/>
        <v>48.527892561983471</v>
      </c>
      <c r="AL16" s="31">
        <f t="shared" si="6"/>
        <v>47.004377736085054</v>
      </c>
      <c r="AM16" s="32">
        <v>4072</v>
      </c>
      <c r="AN16" s="32">
        <v>4704</v>
      </c>
      <c r="AO16" s="32">
        <v>4910</v>
      </c>
      <c r="AP16" s="32">
        <v>5004</v>
      </c>
      <c r="AQ16" s="32">
        <v>5545</v>
      </c>
      <c r="AR16" s="32">
        <v>5839</v>
      </c>
      <c r="AS16" s="32">
        <v>5974</v>
      </c>
      <c r="AT16" s="32">
        <v>5916</v>
      </c>
      <c r="AU16" s="32">
        <v>5710</v>
      </c>
      <c r="AV16" s="32">
        <v>5565</v>
      </c>
      <c r="AW16" s="33">
        <f t="shared" si="33"/>
        <v>0.76432958034800413</v>
      </c>
      <c r="AX16" s="34">
        <v>203</v>
      </c>
      <c r="AY16" s="34">
        <v>349</v>
      </c>
      <c r="AZ16" s="34">
        <v>500</v>
      </c>
      <c r="BA16" s="33">
        <f t="shared" si="34"/>
        <v>0.75690890481064488</v>
      </c>
      <c r="BB16" s="33">
        <f t="shared" si="35"/>
        <v>0.73055271238485153</v>
      </c>
      <c r="BC16" s="33">
        <f t="shared" si="36"/>
        <v>0.71200102354145345</v>
      </c>
      <c r="BD16" s="35">
        <v>6670</v>
      </c>
      <c r="BE16" s="35">
        <v>500</v>
      </c>
      <c r="BF16" s="36">
        <v>51</v>
      </c>
      <c r="BG16" s="36">
        <v>110</v>
      </c>
      <c r="BH16" s="36">
        <v>314</v>
      </c>
      <c r="BI16" s="36">
        <v>456</v>
      </c>
      <c r="BJ16" s="33">
        <f>BF16/AH16</f>
        <v>6.5250767656090071E-3</v>
      </c>
      <c r="BK16" s="37">
        <v>715</v>
      </c>
      <c r="BL16" s="37">
        <v>1581</v>
      </c>
      <c r="BM16" s="37">
        <v>894</v>
      </c>
      <c r="BN16" s="37">
        <v>2366</v>
      </c>
      <c r="BO16" s="37">
        <v>2579</v>
      </c>
      <c r="BP16" s="37">
        <v>2487</v>
      </c>
      <c r="BQ16" s="37">
        <v>2537</v>
      </c>
      <c r="BR16" s="37">
        <v>2540</v>
      </c>
      <c r="BS16" s="37">
        <v>2712</v>
      </c>
      <c r="BT16" s="33">
        <f>BG16/AH16</f>
        <v>1.4073694984646877E-2</v>
      </c>
      <c r="BU16" s="33">
        <f>BH16/AH16</f>
        <v>4.0174002047082907E-2</v>
      </c>
      <c r="BV16" s="33">
        <f t="shared" si="45"/>
        <v>5.8341862845445243E-2</v>
      </c>
      <c r="BW16" s="38">
        <f t="shared" si="38"/>
        <v>6025</v>
      </c>
      <c r="BX16" s="38">
        <f t="shared" si="38"/>
        <v>6026</v>
      </c>
      <c r="BY16" s="38">
        <f t="shared" si="38"/>
        <v>6024</v>
      </c>
      <c r="BZ16" s="38">
        <f t="shared" si="38"/>
        <v>6021</v>
      </c>
      <c r="CA16" s="39">
        <f t="shared" si="10"/>
        <v>0.77085465711361312</v>
      </c>
      <c r="CB16" s="39">
        <f t="shared" si="11"/>
        <v>0.77098259979529171</v>
      </c>
      <c r="CC16" s="39">
        <f t="shared" si="39"/>
        <v>0.77072671443193452</v>
      </c>
      <c r="CD16" s="39">
        <f t="shared" si="40"/>
        <v>0.77034288638689863</v>
      </c>
      <c r="CE16" s="40">
        <v>2848</v>
      </c>
      <c r="CF16" s="41">
        <f t="shared" si="12"/>
        <v>0.43464665415884929</v>
      </c>
      <c r="CG16" s="41">
        <f t="shared" si="13"/>
        <v>0.51369606003752344</v>
      </c>
      <c r="CH16" s="41">
        <f t="shared" si="14"/>
        <v>0.57185741088180109</v>
      </c>
      <c r="CI16" s="41">
        <f t="shared" si="15"/>
        <v>0.65090681676047535</v>
      </c>
      <c r="CJ16" s="41">
        <f t="shared" si="16"/>
        <v>0.67667292057535955</v>
      </c>
      <c r="CK16" s="41">
        <f t="shared" si="17"/>
        <v>0.6884302689180738</v>
      </c>
      <c r="CL16" s="41">
        <f t="shared" si="18"/>
        <v>0.69355847404627891</v>
      </c>
      <c r="CM16" s="33">
        <f t="shared" si="19"/>
        <v>0.74705731832139199</v>
      </c>
      <c r="CN16" s="41">
        <f t="shared" si="20"/>
        <v>8.943089430894309E-2</v>
      </c>
      <c r="CO16" s="41">
        <f t="shared" si="21"/>
        <v>0.19774859287054408</v>
      </c>
      <c r="CP16" s="57">
        <v>7</v>
      </c>
      <c r="CQ16" s="57">
        <v>7</v>
      </c>
      <c r="CR16" s="58">
        <v>86.67</v>
      </c>
      <c r="CS16" s="41">
        <f t="shared" si="22"/>
        <v>0.29593495934959352</v>
      </c>
      <c r="CT16" s="41">
        <f t="shared" si="23"/>
        <v>0.32257661038148844</v>
      </c>
      <c r="CU16" s="41">
        <f t="shared" si="24"/>
        <v>0.31106941838649155</v>
      </c>
      <c r="CV16" s="41">
        <f t="shared" si="25"/>
        <v>0.31732332707942462</v>
      </c>
      <c r="CW16" s="41">
        <f t="shared" si="26"/>
        <v>0.31769856160100063</v>
      </c>
      <c r="CX16" s="44">
        <v>2849</v>
      </c>
      <c r="CY16" s="44">
        <v>2851</v>
      </c>
      <c r="CZ16" s="44">
        <v>2857</v>
      </c>
      <c r="DA16" s="33">
        <f t="shared" si="27"/>
        <v>0.36438075742067555</v>
      </c>
      <c r="DB16" s="46">
        <v>5800</v>
      </c>
      <c r="DC16" s="59">
        <v>500</v>
      </c>
      <c r="DD16" s="33">
        <f t="shared" si="28"/>
        <v>0.36450870010235414</v>
      </c>
      <c r="DE16" s="33">
        <f t="shared" si="41"/>
        <v>0.36476458546571139</v>
      </c>
      <c r="DF16" s="33">
        <f t="shared" si="42"/>
        <v>0.36553224155578301</v>
      </c>
      <c r="DG16" s="47">
        <f t="shared" si="43"/>
        <v>-0.40481064483111562</v>
      </c>
      <c r="DH16" s="56">
        <v>8</v>
      </c>
      <c r="DI16" s="56">
        <v>9</v>
      </c>
      <c r="DJ16" s="56">
        <v>10</v>
      </c>
      <c r="DK16" s="56">
        <v>10</v>
      </c>
      <c r="DL16" s="49">
        <f t="shared" si="46"/>
        <v>1</v>
      </c>
      <c r="DM16" s="56">
        <f>AZ16/(DC16/100)</f>
        <v>100</v>
      </c>
      <c r="DN16" s="50">
        <f>DC16/(AF16/100)</f>
        <v>6.2539086929330834</v>
      </c>
      <c r="DO16" s="51">
        <f>AZ16/(AF16/100)</f>
        <v>6.2539086929330834</v>
      </c>
      <c r="DP16" s="52">
        <f>DB16*DC16</f>
        <v>2900000</v>
      </c>
      <c r="DQ16" s="52">
        <f>DB16*AZ16</f>
        <v>2900000</v>
      </c>
      <c r="DR16" s="53">
        <v>1510034.56</v>
      </c>
      <c r="DS16" s="53">
        <v>2856799.42</v>
      </c>
      <c r="DT16" s="53">
        <f>DQ16-DR16</f>
        <v>1389965.44</v>
      </c>
      <c r="DU16" s="52">
        <v>43200.58</v>
      </c>
      <c r="DV16" s="53">
        <f>DP16-DR16</f>
        <v>1389965.44</v>
      </c>
      <c r="DW16" s="53">
        <v>540</v>
      </c>
      <c r="DX16" s="53">
        <v>288</v>
      </c>
      <c r="DY16" s="54">
        <f t="shared" si="30"/>
        <v>49.987086776859506</v>
      </c>
      <c r="DZ16" s="54">
        <f t="shared" si="31"/>
        <v>48.417761100687926</v>
      </c>
      <c r="EA16" s="48">
        <f t="shared" si="32"/>
        <v>4.365228267667292</v>
      </c>
    </row>
    <row r="17" spans="1:131" x14ac:dyDescent="0.25">
      <c r="A17" s="23" t="s">
        <v>230</v>
      </c>
      <c r="B17" s="24">
        <v>2</v>
      </c>
      <c r="C17" s="24">
        <v>3</v>
      </c>
      <c r="D17" s="24">
        <f t="shared" si="0"/>
        <v>1855</v>
      </c>
      <c r="E17" s="24">
        <v>342</v>
      </c>
      <c r="F17" s="24">
        <v>0</v>
      </c>
      <c r="G17" s="24">
        <v>347</v>
      </c>
      <c r="H17" s="24">
        <v>63</v>
      </c>
      <c r="I17" s="24">
        <v>626</v>
      </c>
      <c r="J17" s="24">
        <v>318</v>
      </c>
      <c r="K17" s="24">
        <v>0</v>
      </c>
      <c r="L17" s="24">
        <v>159</v>
      </c>
      <c r="M17" s="24">
        <v>0</v>
      </c>
      <c r="N17" s="24">
        <v>3</v>
      </c>
      <c r="O17" s="24">
        <v>4</v>
      </c>
      <c r="P17" s="24">
        <v>4</v>
      </c>
      <c r="Q17" s="24">
        <v>4</v>
      </c>
      <c r="R17" s="24">
        <f t="shared" si="1"/>
        <v>0</v>
      </c>
      <c r="S17" s="25">
        <v>2218</v>
      </c>
      <c r="T17" s="26">
        <v>352</v>
      </c>
      <c r="U17" s="26">
        <v>361</v>
      </c>
      <c r="V17" s="26">
        <v>371</v>
      </c>
      <c r="W17" s="26">
        <f t="shared" si="2"/>
        <v>9</v>
      </c>
      <c r="X17" s="26">
        <v>376</v>
      </c>
      <c r="Y17" s="25">
        <v>2289</v>
      </c>
      <c r="Z17" s="26">
        <v>455</v>
      </c>
      <c r="AA17" s="26">
        <v>591</v>
      </c>
      <c r="AB17" s="26">
        <v>619</v>
      </c>
      <c r="AC17" s="26">
        <f t="shared" si="3"/>
        <v>28</v>
      </c>
      <c r="AD17" s="27">
        <f t="shared" si="4"/>
        <v>4.7377326565143827</v>
      </c>
      <c r="AE17" s="28">
        <v>371</v>
      </c>
      <c r="AF17" s="29">
        <f>[1]Лист1!B18</f>
        <v>2289</v>
      </c>
      <c r="AG17" s="29"/>
      <c r="AH17" s="29">
        <v>2276</v>
      </c>
      <c r="AI17" s="30">
        <v>1234</v>
      </c>
      <c r="AJ17" s="30">
        <v>1296</v>
      </c>
      <c r="AK17" s="31">
        <f t="shared" si="5"/>
        <v>58.431018935978358</v>
      </c>
      <c r="AL17" s="31">
        <f t="shared" si="6"/>
        <v>56.618610747051115</v>
      </c>
      <c r="AM17" s="32">
        <v>1326</v>
      </c>
      <c r="AN17" s="32">
        <v>1328</v>
      </c>
      <c r="AO17" s="32">
        <v>1328</v>
      </c>
      <c r="AP17" s="32">
        <v>1352</v>
      </c>
      <c r="AQ17" s="32">
        <v>1353</v>
      </c>
      <c r="AR17" s="32">
        <v>1355</v>
      </c>
      <c r="AS17" s="32">
        <v>1360</v>
      </c>
      <c r="AT17" s="32">
        <v>1360</v>
      </c>
      <c r="AU17" s="32">
        <v>1356</v>
      </c>
      <c r="AV17" s="32">
        <v>1407</v>
      </c>
      <c r="AW17" s="33">
        <f t="shared" si="33"/>
        <v>0.5975395430579965</v>
      </c>
      <c r="AX17" s="34"/>
      <c r="AY17" s="34"/>
      <c r="AZ17" s="34"/>
      <c r="BA17" s="33">
        <f t="shared" si="34"/>
        <v>0.5975395430579965</v>
      </c>
      <c r="BB17" s="33">
        <f t="shared" si="35"/>
        <v>0.59578207381370829</v>
      </c>
      <c r="BC17" s="33">
        <f t="shared" si="36"/>
        <v>0.61818980667838308</v>
      </c>
      <c r="BD17" s="63">
        <v>4120</v>
      </c>
      <c r="BE17" s="63">
        <v>36</v>
      </c>
      <c r="BF17" s="36"/>
      <c r="BG17" s="36"/>
      <c r="BH17" s="36"/>
      <c r="BI17" s="36"/>
      <c r="BJ17" s="33"/>
      <c r="BK17" s="37"/>
      <c r="BL17" s="37"/>
      <c r="BM17" s="37"/>
      <c r="BN17" s="37"/>
      <c r="BO17" s="37"/>
      <c r="BP17" s="37"/>
      <c r="BQ17" s="37"/>
      <c r="BR17" s="37"/>
      <c r="BS17" s="37"/>
      <c r="BT17" s="33"/>
      <c r="BU17" s="33"/>
      <c r="BV17" s="33"/>
      <c r="BW17" s="38">
        <f t="shared" si="38"/>
        <v>1360</v>
      </c>
      <c r="BX17" s="38">
        <f t="shared" si="38"/>
        <v>1360</v>
      </c>
      <c r="BY17" s="38">
        <f t="shared" si="38"/>
        <v>1356</v>
      </c>
      <c r="BZ17" s="38">
        <f t="shared" si="38"/>
        <v>1407</v>
      </c>
      <c r="CA17" s="39">
        <f t="shared" si="10"/>
        <v>0.5975395430579965</v>
      </c>
      <c r="CB17" s="39">
        <f t="shared" si="11"/>
        <v>0.5975395430579965</v>
      </c>
      <c r="CC17" s="39">
        <f t="shared" si="39"/>
        <v>0.59578207381370829</v>
      </c>
      <c r="CD17" s="39">
        <f t="shared" si="40"/>
        <v>0.61818980667838308</v>
      </c>
      <c r="CE17" s="40">
        <v>939</v>
      </c>
      <c r="CF17" s="41">
        <f t="shared" si="12"/>
        <v>0.53910004368719966</v>
      </c>
      <c r="CG17" s="41">
        <f t="shared" si="13"/>
        <v>0.56618610747051112</v>
      </c>
      <c r="CH17" s="41">
        <f t="shared" si="14"/>
        <v>0.57929226736566186</v>
      </c>
      <c r="CI17" s="41">
        <f t="shared" si="15"/>
        <v>0.58016601135867196</v>
      </c>
      <c r="CJ17" s="41">
        <f t="shared" si="16"/>
        <v>0.58016601135867196</v>
      </c>
      <c r="CK17" s="41">
        <f t="shared" si="17"/>
        <v>0.59065093927479251</v>
      </c>
      <c r="CL17" s="41">
        <f t="shared" si="18"/>
        <v>0.5910878112712975</v>
      </c>
      <c r="CM17" s="33">
        <f t="shared" si="19"/>
        <v>0.59534270650263621</v>
      </c>
      <c r="CN17" s="41">
        <f t="shared" si="20"/>
        <v>0</v>
      </c>
      <c r="CO17" s="41">
        <f t="shared" si="21"/>
        <v>0</v>
      </c>
      <c r="CP17" s="42"/>
      <c r="CQ17" s="42"/>
      <c r="CR17" s="43"/>
      <c r="CS17" s="41">
        <f t="shared" si="22"/>
        <v>0</v>
      </c>
      <c r="CT17" s="41">
        <f t="shared" si="23"/>
        <v>0</v>
      </c>
      <c r="CU17" s="41">
        <f t="shared" si="24"/>
        <v>0</v>
      </c>
      <c r="CV17" s="41">
        <f t="shared" si="25"/>
        <v>0</v>
      </c>
      <c r="CW17" s="41">
        <f t="shared" si="26"/>
        <v>0</v>
      </c>
      <c r="CX17" s="44">
        <v>939</v>
      </c>
      <c r="CY17" s="44">
        <v>939</v>
      </c>
      <c r="CZ17" s="44">
        <v>934</v>
      </c>
      <c r="DA17" s="33">
        <f t="shared" si="27"/>
        <v>0.4125659050966608</v>
      </c>
      <c r="DB17" s="46"/>
      <c r="DC17" s="46"/>
      <c r="DD17" s="33">
        <f t="shared" si="28"/>
        <v>0.4125659050966608</v>
      </c>
      <c r="DE17" s="33">
        <f t="shared" si="41"/>
        <v>0.4125659050966608</v>
      </c>
      <c r="DF17" s="33">
        <f t="shared" si="42"/>
        <v>0.41036906854130051</v>
      </c>
      <c r="DG17" s="47">
        <f t="shared" si="43"/>
        <v>-0.20782073813708257</v>
      </c>
      <c r="DH17" s="48"/>
      <c r="DI17" s="48"/>
      <c r="DJ17" s="48"/>
      <c r="DK17" s="68">
        <v>1</v>
      </c>
      <c r="DL17" s="69">
        <f>DK17/$ED$1</f>
        <v>6.6666666666666666E-2</v>
      </c>
      <c r="DM17" s="56"/>
      <c r="DN17" s="50"/>
      <c r="DO17" s="51"/>
      <c r="DP17" s="52"/>
      <c r="DQ17" s="52"/>
      <c r="DR17" s="53"/>
      <c r="DS17" s="53"/>
      <c r="DT17" s="53"/>
      <c r="DU17" s="52"/>
      <c r="DV17" s="53"/>
      <c r="DW17" s="53"/>
      <c r="DX17" s="53"/>
      <c r="DY17" s="54">
        <f t="shared" si="30"/>
        <v>27.908025247971146</v>
      </c>
      <c r="DZ17" s="54">
        <f t="shared" si="31"/>
        <v>27.042376583660985</v>
      </c>
      <c r="EA17" s="48">
        <f t="shared" si="32"/>
        <v>0</v>
      </c>
    </row>
    <row r="18" spans="1:131" x14ac:dyDescent="0.25">
      <c r="A18" s="23" t="s">
        <v>231</v>
      </c>
      <c r="B18" s="24">
        <v>2</v>
      </c>
      <c r="C18" s="24">
        <v>4</v>
      </c>
      <c r="D18" s="24">
        <f t="shared" si="0"/>
        <v>2331</v>
      </c>
      <c r="E18" s="24">
        <v>88</v>
      </c>
      <c r="F18" s="24">
        <v>0</v>
      </c>
      <c r="G18" s="24">
        <v>80</v>
      </c>
      <c r="H18" s="24">
        <v>98</v>
      </c>
      <c r="I18" s="24">
        <v>1075</v>
      </c>
      <c r="J18" s="24">
        <v>841</v>
      </c>
      <c r="K18" s="24">
        <v>0</v>
      </c>
      <c r="L18" s="24">
        <v>149</v>
      </c>
      <c r="M18" s="24">
        <v>0</v>
      </c>
      <c r="N18" s="24">
        <v>4</v>
      </c>
      <c r="O18" s="24">
        <v>4</v>
      </c>
      <c r="P18" s="24">
        <v>4</v>
      </c>
      <c r="Q18" s="24">
        <v>5</v>
      </c>
      <c r="R18" s="24">
        <f t="shared" si="1"/>
        <v>1</v>
      </c>
      <c r="S18" s="25">
        <v>5243</v>
      </c>
      <c r="T18" s="26">
        <v>1472</v>
      </c>
      <c r="U18" s="26">
        <v>1577</v>
      </c>
      <c r="V18" s="26">
        <v>1571</v>
      </c>
      <c r="W18" s="26">
        <f t="shared" si="2"/>
        <v>105</v>
      </c>
      <c r="X18" s="26">
        <v>1617</v>
      </c>
      <c r="Y18" s="25">
        <v>5200</v>
      </c>
      <c r="Z18" s="26">
        <v>1666</v>
      </c>
      <c r="AA18" s="26">
        <v>2118</v>
      </c>
      <c r="AB18" s="26">
        <v>2133</v>
      </c>
      <c r="AC18" s="26">
        <f t="shared" si="3"/>
        <v>15</v>
      </c>
      <c r="AD18" s="27">
        <f t="shared" si="4"/>
        <v>0.70821529745042489</v>
      </c>
      <c r="AE18" s="28">
        <v>22</v>
      </c>
      <c r="AF18" s="29">
        <v>4969</v>
      </c>
      <c r="AG18" s="29">
        <v>3460</v>
      </c>
      <c r="AH18" s="29">
        <v>5261</v>
      </c>
      <c r="AI18" s="30">
        <v>3375</v>
      </c>
      <c r="AJ18" s="30">
        <v>3531</v>
      </c>
      <c r="AK18" s="31">
        <f t="shared" si="5"/>
        <v>67.34693877551021</v>
      </c>
      <c r="AL18" s="31">
        <f t="shared" si="6"/>
        <v>67.90384615384616</v>
      </c>
      <c r="AM18" s="32">
        <v>3761</v>
      </c>
      <c r="AN18" s="32">
        <v>3799</v>
      </c>
      <c r="AO18" s="32">
        <v>3819</v>
      </c>
      <c r="AP18" s="32">
        <v>3825</v>
      </c>
      <c r="AQ18" s="32">
        <v>3830</v>
      </c>
      <c r="AR18" s="32">
        <v>3830</v>
      </c>
      <c r="AS18" s="32">
        <v>3844</v>
      </c>
      <c r="AT18" s="32">
        <v>3839</v>
      </c>
      <c r="AU18" s="32">
        <v>3839</v>
      </c>
      <c r="AV18" s="32">
        <v>3881</v>
      </c>
      <c r="AW18" s="33">
        <f t="shared" si="33"/>
        <v>0.73065957042387375</v>
      </c>
      <c r="AX18" s="34"/>
      <c r="AY18" s="34"/>
      <c r="AZ18" s="34"/>
      <c r="BA18" s="33">
        <f t="shared" si="34"/>
        <v>0.72970918076411329</v>
      </c>
      <c r="BB18" s="33">
        <f t="shared" si="35"/>
        <v>0.72970918076411329</v>
      </c>
      <c r="BC18" s="33">
        <f t="shared" si="36"/>
        <v>0.7376924539061015</v>
      </c>
      <c r="BD18" s="35"/>
      <c r="BE18" s="35"/>
      <c r="BF18" s="36"/>
      <c r="BG18" s="36"/>
      <c r="BH18" s="36"/>
      <c r="BI18" s="36"/>
      <c r="BJ18" s="33"/>
      <c r="BK18" s="37"/>
      <c r="BL18" s="37"/>
      <c r="BM18" s="37"/>
      <c r="BN18" s="37"/>
      <c r="BO18" s="37"/>
      <c r="BP18" s="37"/>
      <c r="BQ18" s="37"/>
      <c r="BR18" s="37"/>
      <c r="BS18" s="37"/>
      <c r="BT18" s="33"/>
      <c r="BU18" s="33"/>
      <c r="BV18" s="33"/>
      <c r="BW18" s="38">
        <f t="shared" si="38"/>
        <v>3844</v>
      </c>
      <c r="BX18" s="38">
        <f t="shared" si="38"/>
        <v>3839</v>
      </c>
      <c r="BY18" s="38">
        <f t="shared" si="38"/>
        <v>3839</v>
      </c>
      <c r="BZ18" s="38">
        <f t="shared" si="38"/>
        <v>3881</v>
      </c>
      <c r="CA18" s="39">
        <f t="shared" si="10"/>
        <v>0.73065957042387375</v>
      </c>
      <c r="CB18" s="39">
        <f t="shared" si="11"/>
        <v>0.72970918076411329</v>
      </c>
      <c r="CC18" s="39">
        <f t="shared" si="39"/>
        <v>0.72970918076411329</v>
      </c>
      <c r="CD18" s="39">
        <f t="shared" si="40"/>
        <v>0.7376924539061015</v>
      </c>
      <c r="CE18" s="40">
        <v>2863</v>
      </c>
      <c r="CF18" s="41">
        <f t="shared" si="12"/>
        <v>0.67921110887502512</v>
      </c>
      <c r="CG18" s="41">
        <f t="shared" si="13"/>
        <v>0.71060575568524853</v>
      </c>
      <c r="CH18" s="41">
        <f t="shared" si="14"/>
        <v>0.75689273495673171</v>
      </c>
      <c r="CI18" s="41">
        <f t="shared" si="15"/>
        <v>0.76454014892332456</v>
      </c>
      <c r="CJ18" s="41">
        <f t="shared" si="16"/>
        <v>0.76856510364258401</v>
      </c>
      <c r="CK18" s="41">
        <f t="shared" si="17"/>
        <v>0.76977259005836185</v>
      </c>
      <c r="CL18" s="41">
        <f t="shared" si="18"/>
        <v>0.77077882873817671</v>
      </c>
      <c r="CM18" s="33">
        <f t="shared" si="19"/>
        <v>0.72799847937654438</v>
      </c>
      <c r="CN18" s="41">
        <f t="shared" si="20"/>
        <v>0</v>
      </c>
      <c r="CO18" s="41">
        <f t="shared" si="21"/>
        <v>0</v>
      </c>
      <c r="CP18" s="42"/>
      <c r="CQ18" s="42"/>
      <c r="CR18" s="43"/>
      <c r="CS18" s="41">
        <f t="shared" si="22"/>
        <v>0</v>
      </c>
      <c r="CT18" s="41">
        <f t="shared" si="23"/>
        <v>0</v>
      </c>
      <c r="CU18" s="41">
        <f t="shared" si="24"/>
        <v>0</v>
      </c>
      <c r="CV18" s="41">
        <f t="shared" si="25"/>
        <v>0</v>
      </c>
      <c r="CW18" s="41">
        <f t="shared" si="26"/>
        <v>0</v>
      </c>
      <c r="CX18" s="44">
        <v>2862</v>
      </c>
      <c r="CY18" s="44">
        <v>2867</v>
      </c>
      <c r="CZ18" s="44">
        <v>2865</v>
      </c>
      <c r="DA18" s="33">
        <f t="shared" si="27"/>
        <v>0.54419311917886337</v>
      </c>
      <c r="DB18" s="46"/>
      <c r="DC18" s="46"/>
      <c r="DD18" s="33">
        <f t="shared" si="28"/>
        <v>0.54400304124691123</v>
      </c>
      <c r="DE18" s="33">
        <f t="shared" si="41"/>
        <v>0.5449534309066717</v>
      </c>
      <c r="DF18" s="33">
        <f t="shared" si="42"/>
        <v>0.54457327504276754</v>
      </c>
      <c r="DG18" s="47">
        <f t="shared" si="43"/>
        <v>-0.19311917886333396</v>
      </c>
      <c r="DH18" s="48"/>
      <c r="DI18" s="48"/>
      <c r="DJ18" s="48"/>
      <c r="DK18" s="68">
        <v>0</v>
      </c>
      <c r="DL18" s="69">
        <f>DK18/$ED$1</f>
        <v>0</v>
      </c>
      <c r="DM18" s="56"/>
      <c r="DN18" s="50"/>
      <c r="DO18" s="51"/>
      <c r="DP18" s="52"/>
      <c r="DQ18" s="52"/>
      <c r="DR18" s="53"/>
      <c r="DS18" s="53"/>
      <c r="DT18" s="53"/>
      <c r="DU18" s="52"/>
      <c r="DV18" s="53"/>
      <c r="DW18" s="53"/>
      <c r="DX18" s="53"/>
      <c r="DY18" s="54">
        <f t="shared" si="30"/>
        <v>40.682815182147628</v>
      </c>
      <c r="DZ18" s="54">
        <f t="shared" si="31"/>
        <v>41.019230769230766</v>
      </c>
      <c r="EA18" s="48">
        <f t="shared" si="32"/>
        <v>0</v>
      </c>
    </row>
    <row r="19" spans="1:131" ht="30" x14ac:dyDescent="0.25">
      <c r="A19" s="23" t="s">
        <v>232</v>
      </c>
      <c r="B19" s="24">
        <v>3</v>
      </c>
      <c r="C19" s="24">
        <v>31</v>
      </c>
      <c r="D19" s="24">
        <f t="shared" si="0"/>
        <v>2408</v>
      </c>
      <c r="E19" s="24">
        <v>397</v>
      </c>
      <c r="F19" s="24">
        <v>0</v>
      </c>
      <c r="G19" s="24">
        <v>32</v>
      </c>
      <c r="H19" s="24">
        <v>86</v>
      </c>
      <c r="I19" s="24">
        <v>506</v>
      </c>
      <c r="J19" s="24">
        <v>1034</v>
      </c>
      <c r="K19" s="24">
        <v>0</v>
      </c>
      <c r="L19" s="24">
        <v>353</v>
      </c>
      <c r="M19" s="24">
        <v>0</v>
      </c>
      <c r="N19" s="24">
        <v>33</v>
      </c>
      <c r="O19" s="24">
        <v>33</v>
      </c>
      <c r="P19" s="24">
        <v>32</v>
      </c>
      <c r="Q19" s="24">
        <v>32</v>
      </c>
      <c r="R19" s="24">
        <f t="shared" si="1"/>
        <v>0</v>
      </c>
      <c r="S19" s="25">
        <v>9003</v>
      </c>
      <c r="T19" s="26">
        <v>796</v>
      </c>
      <c r="U19" s="26">
        <v>909</v>
      </c>
      <c r="V19" s="26">
        <v>923</v>
      </c>
      <c r="W19" s="26">
        <f t="shared" si="2"/>
        <v>113</v>
      </c>
      <c r="X19" s="26">
        <v>2997</v>
      </c>
      <c r="Y19" s="25">
        <v>9263</v>
      </c>
      <c r="Z19" s="26">
        <v>4052</v>
      </c>
      <c r="AA19" s="26">
        <v>4776</v>
      </c>
      <c r="AB19" s="26">
        <v>4867</v>
      </c>
      <c r="AC19" s="26">
        <f t="shared" si="3"/>
        <v>91</v>
      </c>
      <c r="AD19" s="27">
        <f t="shared" si="4"/>
        <v>1.9053601340033501</v>
      </c>
      <c r="AE19" s="28">
        <v>6</v>
      </c>
      <c r="AF19" s="29">
        <f>[1]Лист1!B20</f>
        <v>9023</v>
      </c>
      <c r="AG19" s="77">
        <v>6768</v>
      </c>
      <c r="AH19" s="29">
        <v>9370</v>
      </c>
      <c r="AI19" s="30">
        <v>6753</v>
      </c>
      <c r="AJ19" s="30">
        <v>6888</v>
      </c>
      <c r="AK19" s="31">
        <f t="shared" si="5"/>
        <v>76.507830723092297</v>
      </c>
      <c r="AL19" s="31">
        <f t="shared" si="6"/>
        <v>74.360358415200267</v>
      </c>
      <c r="AM19" s="32">
        <v>6421</v>
      </c>
      <c r="AN19" s="32">
        <v>6479</v>
      </c>
      <c r="AO19" s="32">
        <v>6522</v>
      </c>
      <c r="AP19" s="32">
        <v>6567</v>
      </c>
      <c r="AQ19" s="32">
        <v>7051</v>
      </c>
      <c r="AR19" s="32">
        <v>7079</v>
      </c>
      <c r="AS19" s="32">
        <v>7288</v>
      </c>
      <c r="AT19" s="32">
        <v>7307</v>
      </c>
      <c r="AU19" s="32">
        <v>6899</v>
      </c>
      <c r="AV19" s="32">
        <v>6955</v>
      </c>
      <c r="AW19" s="33">
        <f t="shared" si="33"/>
        <v>0.77780149413020272</v>
      </c>
      <c r="AX19" s="34"/>
      <c r="AY19" s="34"/>
      <c r="AZ19" s="34">
        <v>463</v>
      </c>
      <c r="BA19" s="33">
        <f t="shared" si="34"/>
        <v>0.77982924226254002</v>
      </c>
      <c r="BB19" s="33">
        <f t="shared" si="35"/>
        <v>0.7362860192102455</v>
      </c>
      <c r="BC19" s="33">
        <f t="shared" si="36"/>
        <v>0.74226254002134473</v>
      </c>
      <c r="BD19" s="35">
        <v>6730</v>
      </c>
      <c r="BE19" s="35">
        <v>420</v>
      </c>
      <c r="BF19" s="36"/>
      <c r="BG19" s="36">
        <v>1</v>
      </c>
      <c r="BH19" s="36">
        <v>420</v>
      </c>
      <c r="BI19" s="36">
        <v>420</v>
      </c>
      <c r="BJ19" s="33">
        <f>BF19/AH19</f>
        <v>0</v>
      </c>
      <c r="BK19" s="37">
        <v>2261</v>
      </c>
      <c r="BL19" s="37">
        <v>2315</v>
      </c>
      <c r="BM19" s="37">
        <v>2472</v>
      </c>
      <c r="BN19" s="37">
        <v>2659</v>
      </c>
      <c r="BO19" s="37">
        <v>2841</v>
      </c>
      <c r="BP19" s="37">
        <v>2921</v>
      </c>
      <c r="BQ19" s="37">
        <v>3099</v>
      </c>
      <c r="BR19" s="37">
        <v>3118</v>
      </c>
      <c r="BS19" s="37">
        <v>3166</v>
      </c>
      <c r="BT19" s="33">
        <f>BG19/AH19</f>
        <v>1.0672358591248666E-4</v>
      </c>
      <c r="BU19" s="33">
        <f>BH19/AH19</f>
        <v>4.4823906083244394E-2</v>
      </c>
      <c r="BV19" s="33">
        <f>BI19/AH19</f>
        <v>4.4823906083244394E-2</v>
      </c>
      <c r="BW19" s="38">
        <f t="shared" si="38"/>
        <v>7288</v>
      </c>
      <c r="BX19" s="38">
        <f t="shared" si="38"/>
        <v>7308</v>
      </c>
      <c r="BY19" s="38">
        <f t="shared" si="38"/>
        <v>7319</v>
      </c>
      <c r="BZ19" s="38">
        <f t="shared" si="38"/>
        <v>7375</v>
      </c>
      <c r="CA19" s="39">
        <f t="shared" si="10"/>
        <v>0.77780149413020272</v>
      </c>
      <c r="CB19" s="39">
        <f t="shared" si="11"/>
        <v>0.77993596584845248</v>
      </c>
      <c r="CC19" s="39">
        <f t="shared" si="39"/>
        <v>0.78110992529348988</v>
      </c>
      <c r="CD19" s="39">
        <f t="shared" si="40"/>
        <v>0.78708644610458911</v>
      </c>
      <c r="CE19" s="40">
        <v>3822</v>
      </c>
      <c r="CF19" s="41">
        <f t="shared" si="12"/>
        <v>0.74842070264878646</v>
      </c>
      <c r="CG19" s="41">
        <f t="shared" si="13"/>
        <v>0.76338246702870438</v>
      </c>
      <c r="CH19" s="41">
        <f t="shared" si="14"/>
        <v>0.76293915549152169</v>
      </c>
      <c r="CI19" s="41">
        <f t="shared" si="15"/>
        <v>0.76936717278067157</v>
      </c>
      <c r="CJ19" s="41">
        <f t="shared" si="16"/>
        <v>0.7741327718053862</v>
      </c>
      <c r="CK19" s="41">
        <f t="shared" si="17"/>
        <v>0.77912002659869228</v>
      </c>
      <c r="CL19" s="41">
        <f t="shared" si="18"/>
        <v>0.78144741216890168</v>
      </c>
      <c r="CM19" s="33">
        <f t="shared" si="19"/>
        <v>0.75549626467449305</v>
      </c>
      <c r="CN19" s="41">
        <f t="shared" si="20"/>
        <v>0.25058184639255238</v>
      </c>
      <c r="CO19" s="41">
        <f t="shared" si="21"/>
        <v>0.25656655214451957</v>
      </c>
      <c r="CP19" s="42">
        <v>21</v>
      </c>
      <c r="CQ19" s="42">
        <v>21</v>
      </c>
      <c r="CR19" s="43">
        <v>46.67</v>
      </c>
      <c r="CS19" s="41">
        <f t="shared" si="22"/>
        <v>0.29469134434223648</v>
      </c>
      <c r="CT19" s="41">
        <f t="shared" si="23"/>
        <v>0.31486201928405189</v>
      </c>
      <c r="CU19" s="41">
        <f t="shared" si="24"/>
        <v>0.323728250027707</v>
      </c>
      <c r="CV19" s="41">
        <f t="shared" si="25"/>
        <v>0.3434556134323396</v>
      </c>
      <c r="CW19" s="41">
        <f t="shared" si="26"/>
        <v>0.34556134323395765</v>
      </c>
      <c r="CX19" s="44">
        <v>3827</v>
      </c>
      <c r="CY19" s="44">
        <v>3943</v>
      </c>
      <c r="CZ19" s="44">
        <v>4050</v>
      </c>
      <c r="DA19" s="33">
        <f t="shared" si="27"/>
        <v>0.40789754535752404</v>
      </c>
      <c r="DB19" s="46">
        <v>2700</v>
      </c>
      <c r="DC19" s="46">
        <v>500</v>
      </c>
      <c r="DD19" s="33">
        <f t="shared" si="28"/>
        <v>0.40843116328708645</v>
      </c>
      <c r="DE19" s="33">
        <f t="shared" si="41"/>
        <v>0.42081109925293492</v>
      </c>
      <c r="DF19" s="33">
        <f t="shared" si="42"/>
        <v>0.43223052294557096</v>
      </c>
      <c r="DG19" s="47">
        <f t="shared" si="43"/>
        <v>-0.35485592315901815</v>
      </c>
      <c r="DH19" s="48">
        <v>7</v>
      </c>
      <c r="DI19" s="48">
        <v>7</v>
      </c>
      <c r="DJ19" s="48">
        <v>8</v>
      </c>
      <c r="DK19" s="48">
        <v>8</v>
      </c>
      <c r="DL19" s="49">
        <f t="shared" ref="DL19" si="47">DK19/$EC$1</f>
        <v>0.8</v>
      </c>
      <c r="DM19" s="56">
        <f>AZ19/(DC19/100)</f>
        <v>92.6</v>
      </c>
      <c r="DN19" s="50">
        <f>DC19/(AF19/100)</f>
        <v>5.5413942147844395</v>
      </c>
      <c r="DO19" s="51">
        <f>AZ19/(AF19/100)</f>
        <v>5.1313310428903911</v>
      </c>
      <c r="DP19" s="52">
        <f>DB19*DC19</f>
        <v>1350000</v>
      </c>
      <c r="DQ19" s="52">
        <f>DB19*AZ19</f>
        <v>1250100</v>
      </c>
      <c r="DR19" s="53">
        <v>1147782.26</v>
      </c>
      <c r="DS19" s="53">
        <v>1257559.1499999999</v>
      </c>
      <c r="DT19" s="53">
        <f>DQ19-DR19</f>
        <v>102317.73999999999</v>
      </c>
      <c r="DU19" s="52">
        <v>92440.85</v>
      </c>
      <c r="DV19" s="53">
        <f>DP19-DR19</f>
        <v>202217.74</v>
      </c>
      <c r="DW19" s="53">
        <v>516</v>
      </c>
      <c r="DX19" s="53">
        <v>436</v>
      </c>
      <c r="DY19" s="54">
        <f t="shared" si="30"/>
        <v>54.059757858491615</v>
      </c>
      <c r="DZ19" s="54">
        <f t="shared" si="31"/>
        <v>52.542372881355938</v>
      </c>
      <c r="EA19" s="48">
        <f t="shared" si="32"/>
        <v>0</v>
      </c>
    </row>
    <row r="20" spans="1:131" x14ac:dyDescent="0.25">
      <c r="A20" s="23" t="s">
        <v>233</v>
      </c>
      <c r="B20" s="24" t="s">
        <v>234</v>
      </c>
      <c r="C20" s="24">
        <v>11</v>
      </c>
      <c r="D20" s="24">
        <f t="shared" si="0"/>
        <v>515</v>
      </c>
      <c r="E20" s="24">
        <v>0</v>
      </c>
      <c r="F20" s="24">
        <v>0</v>
      </c>
      <c r="G20" s="24">
        <v>0</v>
      </c>
      <c r="H20" s="24">
        <v>0</v>
      </c>
      <c r="I20" s="24">
        <v>515</v>
      </c>
      <c r="J20" s="24">
        <v>0</v>
      </c>
      <c r="K20" s="24">
        <v>0</v>
      </c>
      <c r="L20" s="24">
        <v>0</v>
      </c>
      <c r="M20" s="24">
        <v>0</v>
      </c>
      <c r="N20" s="24">
        <v>14</v>
      </c>
      <c r="O20" s="24">
        <v>14</v>
      </c>
      <c r="P20" s="24">
        <v>15</v>
      </c>
      <c r="Q20" s="24">
        <v>15</v>
      </c>
      <c r="R20" s="24">
        <f t="shared" si="1"/>
        <v>0</v>
      </c>
      <c r="S20" s="25">
        <v>4862</v>
      </c>
      <c r="T20" s="26">
        <v>47</v>
      </c>
      <c r="U20" s="26">
        <v>48</v>
      </c>
      <c r="V20" s="26">
        <v>49</v>
      </c>
      <c r="W20" s="26">
        <f t="shared" si="2"/>
        <v>1</v>
      </c>
      <c r="X20" s="26">
        <v>991</v>
      </c>
      <c r="Y20" s="25">
        <v>4920</v>
      </c>
      <c r="Z20" s="26">
        <v>1760</v>
      </c>
      <c r="AA20" s="26">
        <v>3061</v>
      </c>
      <c r="AB20" s="26">
        <v>3422</v>
      </c>
      <c r="AC20" s="26">
        <f t="shared" si="3"/>
        <v>361</v>
      </c>
      <c r="AD20" s="27">
        <f t="shared" si="4"/>
        <v>11.793531525645214</v>
      </c>
      <c r="AE20" s="28">
        <v>1999</v>
      </c>
      <c r="AF20" s="29">
        <f>[1]Лист1!B21</f>
        <v>4920</v>
      </c>
      <c r="AG20" s="29">
        <v>3675</v>
      </c>
      <c r="AH20" s="29">
        <v>5011</v>
      </c>
      <c r="AI20" s="30">
        <v>3809</v>
      </c>
      <c r="AJ20" s="30">
        <v>3838</v>
      </c>
      <c r="AK20" s="31">
        <f t="shared" si="5"/>
        <v>78.938708350473064</v>
      </c>
      <c r="AL20" s="31">
        <f t="shared" si="6"/>
        <v>78.008130081300806</v>
      </c>
      <c r="AM20" s="32">
        <v>3837</v>
      </c>
      <c r="AN20" s="32">
        <v>3841</v>
      </c>
      <c r="AO20" s="32">
        <v>3843</v>
      </c>
      <c r="AP20" s="32">
        <v>3842</v>
      </c>
      <c r="AQ20" s="32">
        <v>3842</v>
      </c>
      <c r="AR20" s="32">
        <v>3838</v>
      </c>
      <c r="AS20" s="32">
        <v>3844</v>
      </c>
      <c r="AT20" s="32">
        <v>3833</v>
      </c>
      <c r="AU20" s="32">
        <v>3834</v>
      </c>
      <c r="AV20" s="32">
        <v>3837</v>
      </c>
      <c r="AW20" s="33">
        <f t="shared" si="33"/>
        <v>0.76711235282378765</v>
      </c>
      <c r="AX20" s="34"/>
      <c r="AY20" s="34"/>
      <c r="AZ20" s="34"/>
      <c r="BA20" s="33">
        <f t="shared" si="34"/>
        <v>0.76491718219916183</v>
      </c>
      <c r="BB20" s="33">
        <f t="shared" si="35"/>
        <v>0.76511674316503697</v>
      </c>
      <c r="BC20" s="33">
        <f t="shared" si="36"/>
        <v>0.76571542606266219</v>
      </c>
      <c r="BD20" s="35"/>
      <c r="BE20" s="35"/>
      <c r="BF20" s="36"/>
      <c r="BG20" s="36"/>
      <c r="BH20" s="36"/>
      <c r="BI20" s="36"/>
      <c r="BJ20" s="33"/>
      <c r="BK20" s="37"/>
      <c r="BL20" s="37"/>
      <c r="BM20" s="37"/>
      <c r="BN20" s="37"/>
      <c r="BO20" s="37"/>
      <c r="BP20" s="37"/>
      <c r="BQ20" s="37"/>
      <c r="BR20" s="37"/>
      <c r="BS20" s="37"/>
      <c r="BT20" s="33"/>
      <c r="BU20" s="33"/>
      <c r="BV20" s="33"/>
      <c r="BW20" s="38">
        <f t="shared" si="38"/>
        <v>3844</v>
      </c>
      <c r="BX20" s="38">
        <f t="shared" si="38"/>
        <v>3833</v>
      </c>
      <c r="BY20" s="38">
        <f t="shared" si="38"/>
        <v>3834</v>
      </c>
      <c r="BZ20" s="38">
        <f t="shared" si="38"/>
        <v>3837</v>
      </c>
      <c r="CA20" s="39">
        <f t="shared" si="10"/>
        <v>0.76711235282378765</v>
      </c>
      <c r="CB20" s="39">
        <f t="shared" si="11"/>
        <v>0.76491718219916183</v>
      </c>
      <c r="CC20" s="39">
        <f t="shared" si="39"/>
        <v>0.76511674316503697</v>
      </c>
      <c r="CD20" s="39">
        <f t="shared" si="40"/>
        <v>0.76571542606266219</v>
      </c>
      <c r="CE20" s="40">
        <v>1498</v>
      </c>
      <c r="CF20" s="41">
        <f t="shared" si="12"/>
        <v>0.77418699186991868</v>
      </c>
      <c r="CG20" s="41">
        <f t="shared" si="13"/>
        <v>0.78008130081300808</v>
      </c>
      <c r="CH20" s="41">
        <f t="shared" si="14"/>
        <v>0.77987804878048783</v>
      </c>
      <c r="CI20" s="41">
        <f t="shared" si="15"/>
        <v>0.78069105691056906</v>
      </c>
      <c r="CJ20" s="41">
        <f t="shared" si="16"/>
        <v>0.78109756097560978</v>
      </c>
      <c r="CK20" s="41">
        <f t="shared" si="17"/>
        <v>0.78089430894308942</v>
      </c>
      <c r="CL20" s="41">
        <f t="shared" si="18"/>
        <v>0.78089430894308942</v>
      </c>
      <c r="CM20" s="33">
        <f t="shared" si="19"/>
        <v>0.76591498702853722</v>
      </c>
      <c r="CN20" s="41">
        <f t="shared" si="20"/>
        <v>0</v>
      </c>
      <c r="CO20" s="41">
        <f t="shared" si="21"/>
        <v>0</v>
      </c>
      <c r="CP20" s="42"/>
      <c r="CQ20" s="42"/>
      <c r="CR20" s="43"/>
      <c r="CS20" s="41">
        <f t="shared" si="22"/>
        <v>0</v>
      </c>
      <c r="CT20" s="41">
        <f t="shared" si="23"/>
        <v>0</v>
      </c>
      <c r="CU20" s="41">
        <f t="shared" si="24"/>
        <v>0</v>
      </c>
      <c r="CV20" s="41">
        <f t="shared" si="25"/>
        <v>0</v>
      </c>
      <c r="CW20" s="41">
        <f t="shared" si="26"/>
        <v>0</v>
      </c>
      <c r="CX20" s="44">
        <v>1500</v>
      </c>
      <c r="CY20" s="44">
        <v>1504</v>
      </c>
      <c r="CZ20" s="44">
        <v>1564</v>
      </c>
      <c r="DA20" s="33">
        <f t="shared" si="27"/>
        <v>0.29894232688086209</v>
      </c>
      <c r="DB20" s="46"/>
      <c r="DC20" s="46"/>
      <c r="DD20" s="33">
        <f t="shared" si="28"/>
        <v>0.29934144881261227</v>
      </c>
      <c r="DE20" s="33">
        <f t="shared" si="41"/>
        <v>0.30013969267611257</v>
      </c>
      <c r="DF20" s="33">
        <f t="shared" si="42"/>
        <v>0.31211335062861706</v>
      </c>
      <c r="DG20" s="47">
        <f t="shared" si="43"/>
        <v>-0.45360207543404513</v>
      </c>
      <c r="DH20" s="48"/>
      <c r="DI20" s="48"/>
      <c r="DJ20" s="48"/>
      <c r="DK20" s="68">
        <v>0</v>
      </c>
      <c r="DL20" s="69">
        <f>DK20/$ED$1</f>
        <v>0</v>
      </c>
      <c r="DM20" s="56"/>
      <c r="DN20" s="50"/>
      <c r="DO20" s="51"/>
      <c r="DP20" s="52"/>
      <c r="DQ20" s="52"/>
      <c r="DR20" s="53"/>
      <c r="DS20" s="53"/>
      <c r="DT20" s="53"/>
      <c r="DU20" s="52"/>
      <c r="DV20" s="53"/>
      <c r="DW20" s="53"/>
      <c r="DX20" s="53"/>
      <c r="DY20" s="54">
        <f t="shared" si="30"/>
        <v>70.382558617852737</v>
      </c>
      <c r="DZ20" s="54">
        <f t="shared" si="31"/>
        <v>69.552845528455279</v>
      </c>
      <c r="EA20" s="48">
        <f t="shared" si="32"/>
        <v>0</v>
      </c>
    </row>
    <row r="21" spans="1:131" x14ac:dyDescent="0.25">
      <c r="A21" s="23" t="s">
        <v>235</v>
      </c>
      <c r="B21" s="24">
        <v>2</v>
      </c>
      <c r="C21" s="24">
        <v>3</v>
      </c>
      <c r="D21" s="24">
        <f t="shared" si="0"/>
        <v>1523</v>
      </c>
      <c r="E21" s="24">
        <v>187</v>
      </c>
      <c r="F21" s="24">
        <v>0</v>
      </c>
      <c r="G21" s="24">
        <v>60</v>
      </c>
      <c r="H21" s="24">
        <v>140</v>
      </c>
      <c r="I21" s="24">
        <v>579</v>
      </c>
      <c r="J21" s="24">
        <v>421</v>
      </c>
      <c r="K21" s="24">
        <v>0</v>
      </c>
      <c r="L21" s="24">
        <v>136</v>
      </c>
      <c r="M21" s="24">
        <v>0</v>
      </c>
      <c r="N21" s="24">
        <v>4</v>
      </c>
      <c r="O21" s="24">
        <v>4</v>
      </c>
      <c r="P21" s="24">
        <v>5</v>
      </c>
      <c r="Q21" s="24">
        <v>5</v>
      </c>
      <c r="R21" s="24">
        <f t="shared" si="1"/>
        <v>0</v>
      </c>
      <c r="S21" s="25">
        <v>1745</v>
      </c>
      <c r="T21" s="26">
        <v>1055</v>
      </c>
      <c r="U21" s="26">
        <v>1054</v>
      </c>
      <c r="V21" s="26">
        <v>1054</v>
      </c>
      <c r="W21" s="26">
        <f t="shared" si="2"/>
        <v>-1</v>
      </c>
      <c r="X21" s="26">
        <v>1054</v>
      </c>
      <c r="Y21" s="25">
        <v>1779</v>
      </c>
      <c r="Z21" s="26">
        <v>1057</v>
      </c>
      <c r="AA21" s="26">
        <v>1312</v>
      </c>
      <c r="AB21" s="26">
        <v>1317</v>
      </c>
      <c r="AC21" s="26">
        <f t="shared" si="3"/>
        <v>5</v>
      </c>
      <c r="AD21" s="27">
        <f t="shared" si="4"/>
        <v>0.38109756097560976</v>
      </c>
      <c r="AE21" s="28">
        <v>71</v>
      </c>
      <c r="AF21" s="29">
        <f>[1]Лист1!B22</f>
        <v>1660</v>
      </c>
      <c r="AG21" s="78">
        <v>1245</v>
      </c>
      <c r="AH21" s="29">
        <v>1695</v>
      </c>
      <c r="AI21" s="30">
        <v>980</v>
      </c>
      <c r="AJ21" s="30">
        <v>1001</v>
      </c>
      <c r="AK21" s="31">
        <f t="shared" si="5"/>
        <v>57.363896848137536</v>
      </c>
      <c r="AL21" s="31">
        <f t="shared" si="6"/>
        <v>56.26756604834177</v>
      </c>
      <c r="AM21" s="32">
        <v>1114</v>
      </c>
      <c r="AN21" s="32">
        <v>1234</v>
      </c>
      <c r="AO21" s="32">
        <v>1287</v>
      </c>
      <c r="AP21" s="32">
        <v>1287</v>
      </c>
      <c r="AQ21" s="32">
        <v>1322</v>
      </c>
      <c r="AR21" s="32">
        <v>1322</v>
      </c>
      <c r="AS21" s="32">
        <v>1306</v>
      </c>
      <c r="AT21" s="32">
        <v>1306</v>
      </c>
      <c r="AU21" s="32">
        <v>1305</v>
      </c>
      <c r="AV21" s="32">
        <v>1305</v>
      </c>
      <c r="AW21" s="33">
        <f t="shared" si="33"/>
        <v>0.77050147492625365</v>
      </c>
      <c r="AX21" s="34">
        <v>29</v>
      </c>
      <c r="AY21" s="34">
        <v>35</v>
      </c>
      <c r="AZ21" s="34">
        <v>35</v>
      </c>
      <c r="BA21" s="33">
        <f t="shared" si="34"/>
        <v>0.77050147492625365</v>
      </c>
      <c r="BB21" s="33">
        <f t="shared" si="35"/>
        <v>0.76991150442477874</v>
      </c>
      <c r="BC21" s="33">
        <f t="shared" si="36"/>
        <v>0.76991150442477874</v>
      </c>
      <c r="BD21" s="35">
        <v>13260</v>
      </c>
      <c r="BE21" s="35">
        <v>35</v>
      </c>
      <c r="BF21" s="36">
        <v>35</v>
      </c>
      <c r="BG21" s="36">
        <v>35</v>
      </c>
      <c r="BH21" s="36">
        <v>35</v>
      </c>
      <c r="BI21" s="36">
        <v>35</v>
      </c>
      <c r="BJ21" s="33">
        <f>BF21/AH21</f>
        <v>2.0648967551622419E-2</v>
      </c>
      <c r="BK21" s="37">
        <v>906</v>
      </c>
      <c r="BL21" s="37">
        <v>946</v>
      </c>
      <c r="BM21" s="37">
        <v>1119</v>
      </c>
      <c r="BN21" s="37">
        <v>1153</v>
      </c>
      <c r="BO21" s="37">
        <v>1368</v>
      </c>
      <c r="BP21" s="37">
        <v>1389</v>
      </c>
      <c r="BQ21" s="37">
        <v>1407</v>
      </c>
      <c r="BR21" s="37">
        <v>1407</v>
      </c>
      <c r="BS21" s="37">
        <v>1407</v>
      </c>
      <c r="BT21" s="33">
        <f>BG21/AH21</f>
        <v>2.0648967551622419E-2</v>
      </c>
      <c r="BU21" s="33">
        <f>BH21/AH21</f>
        <v>2.0648967551622419E-2</v>
      </c>
      <c r="BV21" s="33">
        <f>BI21/AH21</f>
        <v>2.0648967551622419E-2</v>
      </c>
      <c r="BW21" s="38">
        <f t="shared" si="38"/>
        <v>1341</v>
      </c>
      <c r="BX21" s="38">
        <f t="shared" si="38"/>
        <v>1341</v>
      </c>
      <c r="BY21" s="38">
        <f t="shared" si="38"/>
        <v>1340</v>
      </c>
      <c r="BZ21" s="38">
        <f t="shared" si="38"/>
        <v>1340</v>
      </c>
      <c r="CA21" s="39">
        <f t="shared" si="10"/>
        <v>0.79115044247787614</v>
      </c>
      <c r="CB21" s="39">
        <f t="shared" si="11"/>
        <v>0.79115044247787614</v>
      </c>
      <c r="CC21" s="39">
        <f t="shared" si="39"/>
        <v>0.79056047197640122</v>
      </c>
      <c r="CD21" s="39">
        <f t="shared" si="40"/>
        <v>0.79056047197640122</v>
      </c>
      <c r="CE21" s="40">
        <v>1410</v>
      </c>
      <c r="CF21" s="41">
        <f t="shared" si="12"/>
        <v>0.60783132530120487</v>
      </c>
      <c r="CG21" s="41">
        <f t="shared" si="13"/>
        <v>0.62409638554216873</v>
      </c>
      <c r="CH21" s="41">
        <f t="shared" si="14"/>
        <v>0.69216867469879517</v>
      </c>
      <c r="CI21" s="41">
        <f t="shared" si="15"/>
        <v>0.76445783132530121</v>
      </c>
      <c r="CJ21" s="41">
        <f t="shared" si="16"/>
        <v>0.79638554216867474</v>
      </c>
      <c r="CK21" s="41">
        <f t="shared" si="17"/>
        <v>0.79638554216867474</v>
      </c>
      <c r="CL21" s="41">
        <f t="shared" si="18"/>
        <v>0.79638554216867474</v>
      </c>
      <c r="CM21" s="33">
        <f t="shared" si="19"/>
        <v>0.77994100294985247</v>
      </c>
      <c r="CN21" s="41">
        <f t="shared" si="20"/>
        <v>0.54578313253012045</v>
      </c>
      <c r="CO21" s="41">
        <f t="shared" si="21"/>
        <v>0.5698795180722892</v>
      </c>
      <c r="CP21" s="42">
        <v>3</v>
      </c>
      <c r="CQ21" s="42">
        <v>3</v>
      </c>
      <c r="CR21" s="43">
        <v>93.33</v>
      </c>
      <c r="CS21" s="41">
        <f t="shared" si="22"/>
        <v>0.694578313253012</v>
      </c>
      <c r="CT21" s="41">
        <f t="shared" si="23"/>
        <v>0.82409638554216869</v>
      </c>
      <c r="CU21" s="41">
        <f t="shared" si="24"/>
        <v>0.83674698795180724</v>
      </c>
      <c r="CV21" s="41">
        <f t="shared" si="25"/>
        <v>0.84759036144578315</v>
      </c>
      <c r="CW21" s="41">
        <f t="shared" si="26"/>
        <v>0.84759036144578315</v>
      </c>
      <c r="CX21" s="44">
        <v>1410</v>
      </c>
      <c r="CY21" s="44">
        <v>1410</v>
      </c>
      <c r="CZ21" s="44">
        <v>1409</v>
      </c>
      <c r="DA21" s="33">
        <f t="shared" si="27"/>
        <v>0.83185840707964598</v>
      </c>
      <c r="DB21" s="46">
        <v>6400</v>
      </c>
      <c r="DC21" s="46">
        <v>35</v>
      </c>
      <c r="DD21" s="33">
        <f t="shared" si="28"/>
        <v>0.83185840707964598</v>
      </c>
      <c r="DE21" s="33">
        <f t="shared" si="41"/>
        <v>0.83185840707964598</v>
      </c>
      <c r="DF21" s="33">
        <f t="shared" si="42"/>
        <v>0.83126843657817107</v>
      </c>
      <c r="DG21" s="47">
        <f t="shared" si="43"/>
        <v>4.0707964601769842E-2</v>
      </c>
      <c r="DH21" s="48">
        <v>9</v>
      </c>
      <c r="DI21" s="48">
        <v>9</v>
      </c>
      <c r="DJ21" s="48">
        <v>9</v>
      </c>
      <c r="DK21" s="48">
        <v>9</v>
      </c>
      <c r="DL21" s="49">
        <f t="shared" ref="DL21" si="48">DK21/$EC$1</f>
        <v>0.9</v>
      </c>
      <c r="DM21" s="56">
        <f>AZ21/(DC21/100)</f>
        <v>100</v>
      </c>
      <c r="DN21" s="50">
        <f>DC21/(AF21/100)</f>
        <v>2.1084337349397591</v>
      </c>
      <c r="DO21" s="51">
        <f>AZ21/(AF21/100)</f>
        <v>2.1084337349397591</v>
      </c>
      <c r="DP21" s="52">
        <f>DB21*DC21</f>
        <v>224000</v>
      </c>
      <c r="DQ21" s="52">
        <f>DB21*AZ21</f>
        <v>224000</v>
      </c>
      <c r="DR21" s="53">
        <v>203188.68</v>
      </c>
      <c r="DS21" s="53">
        <v>219804.37</v>
      </c>
      <c r="DT21" s="53">
        <f>DQ21-DR21</f>
        <v>20811.320000000007</v>
      </c>
      <c r="DU21" s="52">
        <v>4195.63</v>
      </c>
      <c r="DV21" s="53">
        <f>DP21-DR21</f>
        <v>20811.320000000007</v>
      </c>
      <c r="DW21" s="53">
        <v>42</v>
      </c>
      <c r="DX21" s="53">
        <v>34</v>
      </c>
      <c r="DY21" s="54">
        <f t="shared" si="30"/>
        <v>75.472779369627517</v>
      </c>
      <c r="DZ21" s="54">
        <f t="shared" si="31"/>
        <v>74.03035413153458</v>
      </c>
      <c r="EA21" s="48">
        <f t="shared" si="32"/>
        <v>2.1084337349397591</v>
      </c>
    </row>
    <row r="22" spans="1:131" x14ac:dyDescent="0.25">
      <c r="A22" s="23" t="s">
        <v>236</v>
      </c>
      <c r="B22" s="24">
        <v>1</v>
      </c>
      <c r="C22" s="24">
        <v>12</v>
      </c>
      <c r="D22" s="24">
        <f t="shared" si="0"/>
        <v>497</v>
      </c>
      <c r="E22" s="24">
        <v>0</v>
      </c>
      <c r="F22" s="24">
        <v>0</v>
      </c>
      <c r="G22" s="24">
        <v>0</v>
      </c>
      <c r="H22" s="24">
        <v>0</v>
      </c>
      <c r="I22" s="24">
        <v>497</v>
      </c>
      <c r="J22" s="24">
        <v>0</v>
      </c>
      <c r="K22" s="24">
        <v>0</v>
      </c>
      <c r="L22" s="24">
        <v>0</v>
      </c>
      <c r="M22" s="24">
        <v>0</v>
      </c>
      <c r="N22" s="24">
        <v>13</v>
      </c>
      <c r="O22" s="24">
        <v>13</v>
      </c>
      <c r="P22" s="24">
        <v>13</v>
      </c>
      <c r="Q22" s="24">
        <v>13</v>
      </c>
      <c r="R22" s="24">
        <f t="shared" si="1"/>
        <v>0</v>
      </c>
      <c r="S22" s="25">
        <v>4474</v>
      </c>
      <c r="T22" s="26">
        <v>521</v>
      </c>
      <c r="U22" s="26">
        <v>572</v>
      </c>
      <c r="V22" s="26">
        <v>720</v>
      </c>
      <c r="W22" s="26">
        <f t="shared" si="2"/>
        <v>51</v>
      </c>
      <c r="X22" s="26">
        <v>754</v>
      </c>
      <c r="Y22" s="25">
        <v>4545</v>
      </c>
      <c r="Z22" s="26">
        <v>863</v>
      </c>
      <c r="AA22" s="26">
        <v>1652</v>
      </c>
      <c r="AB22" s="26">
        <v>2559</v>
      </c>
      <c r="AC22" s="26">
        <f t="shared" si="3"/>
        <v>907</v>
      </c>
      <c r="AD22" s="27">
        <f t="shared" si="4"/>
        <v>54.903147699757874</v>
      </c>
      <c r="AE22" s="28">
        <v>454</v>
      </c>
      <c r="AF22" s="29">
        <f>[1]Лист1!B23</f>
        <v>4545</v>
      </c>
      <c r="AG22" s="29">
        <v>3258</v>
      </c>
      <c r="AH22" s="29">
        <v>4672</v>
      </c>
      <c r="AI22" s="30">
        <v>3252</v>
      </c>
      <c r="AJ22" s="30">
        <v>3306</v>
      </c>
      <c r="AK22" s="31">
        <f t="shared" si="5"/>
        <v>73.893607510058104</v>
      </c>
      <c r="AL22" s="31">
        <f t="shared" si="6"/>
        <v>72.73927392739273</v>
      </c>
      <c r="AM22" s="32">
        <v>3359</v>
      </c>
      <c r="AN22" s="32">
        <v>3364</v>
      </c>
      <c r="AO22" s="32">
        <v>3388</v>
      </c>
      <c r="AP22" s="32">
        <v>3420</v>
      </c>
      <c r="AQ22" s="32">
        <v>3423</v>
      </c>
      <c r="AR22" s="32">
        <v>3424</v>
      </c>
      <c r="AS22" s="32">
        <v>3435</v>
      </c>
      <c r="AT22" s="32">
        <v>3436</v>
      </c>
      <c r="AU22" s="32">
        <v>3438</v>
      </c>
      <c r="AV22" s="32">
        <v>3438</v>
      </c>
      <c r="AW22" s="33">
        <f t="shared" si="33"/>
        <v>0.73523116438356162</v>
      </c>
      <c r="AX22" s="34"/>
      <c r="AY22" s="34"/>
      <c r="AZ22" s="34"/>
      <c r="BA22" s="33">
        <f t="shared" si="34"/>
        <v>0.73544520547945202</v>
      </c>
      <c r="BB22" s="33">
        <f t="shared" si="35"/>
        <v>0.73587328767123283</v>
      </c>
      <c r="BC22" s="33">
        <f t="shared" si="36"/>
        <v>0.73587328767123283</v>
      </c>
      <c r="BD22" s="35"/>
      <c r="BE22" s="35"/>
      <c r="BF22" s="36"/>
      <c r="BG22" s="36"/>
      <c r="BH22" s="36"/>
      <c r="BI22" s="36"/>
      <c r="BJ22" s="33"/>
      <c r="BK22" s="37"/>
      <c r="BL22" s="37"/>
      <c r="BM22" s="37"/>
      <c r="BN22" s="37"/>
      <c r="BO22" s="37"/>
      <c r="BP22" s="37"/>
      <c r="BQ22" s="37"/>
      <c r="BR22" s="37"/>
      <c r="BS22" s="37"/>
      <c r="BT22" s="33"/>
      <c r="BU22" s="33"/>
      <c r="BV22" s="33"/>
      <c r="BW22" s="38">
        <f t="shared" si="38"/>
        <v>3435</v>
      </c>
      <c r="BX22" s="38">
        <f t="shared" si="38"/>
        <v>3436</v>
      </c>
      <c r="BY22" s="38">
        <f t="shared" si="38"/>
        <v>3438</v>
      </c>
      <c r="BZ22" s="38">
        <f t="shared" si="38"/>
        <v>3438</v>
      </c>
      <c r="CA22" s="39">
        <f t="shared" si="10"/>
        <v>0.73523116438356162</v>
      </c>
      <c r="CB22" s="39">
        <f t="shared" si="11"/>
        <v>0.73544520547945202</v>
      </c>
      <c r="CC22" s="39">
        <f t="shared" si="39"/>
        <v>0.73587328767123283</v>
      </c>
      <c r="CD22" s="39">
        <f t="shared" si="40"/>
        <v>0.73587328767123283</v>
      </c>
      <c r="CE22" s="40">
        <v>1088</v>
      </c>
      <c r="CF22" s="41">
        <f t="shared" si="12"/>
        <v>0.71551155115511555</v>
      </c>
      <c r="CG22" s="41">
        <f t="shared" si="13"/>
        <v>0.72739273927392745</v>
      </c>
      <c r="CH22" s="41">
        <f t="shared" si="14"/>
        <v>0.73905390539053906</v>
      </c>
      <c r="CI22" s="41">
        <f t="shared" si="15"/>
        <v>0.74015401540154013</v>
      </c>
      <c r="CJ22" s="41">
        <f t="shared" si="16"/>
        <v>0.74543454345434546</v>
      </c>
      <c r="CK22" s="41">
        <f t="shared" si="17"/>
        <v>0.75247524752475248</v>
      </c>
      <c r="CL22" s="41">
        <f t="shared" si="18"/>
        <v>0.7531353135313531</v>
      </c>
      <c r="CM22" s="33">
        <f t="shared" si="19"/>
        <v>0.73287671232876717</v>
      </c>
      <c r="CN22" s="41">
        <f t="shared" si="20"/>
        <v>0</v>
      </c>
      <c r="CO22" s="41">
        <f t="shared" si="21"/>
        <v>0</v>
      </c>
      <c r="CP22" s="42"/>
      <c r="CQ22" s="42"/>
      <c r="CR22" s="43"/>
      <c r="CS22" s="41">
        <f t="shared" si="22"/>
        <v>0</v>
      </c>
      <c r="CT22" s="41">
        <f t="shared" si="23"/>
        <v>0</v>
      </c>
      <c r="CU22" s="41">
        <f t="shared" si="24"/>
        <v>0</v>
      </c>
      <c r="CV22" s="41">
        <f t="shared" si="25"/>
        <v>0</v>
      </c>
      <c r="CW22" s="41">
        <f t="shared" si="26"/>
        <v>0</v>
      </c>
      <c r="CX22" s="44">
        <v>1089</v>
      </c>
      <c r="CY22" s="44">
        <v>1098</v>
      </c>
      <c r="CZ22" s="44">
        <v>1140</v>
      </c>
      <c r="DA22" s="33">
        <f t="shared" si="27"/>
        <v>0.23287671232876711</v>
      </c>
      <c r="DB22" s="46"/>
      <c r="DC22" s="46"/>
      <c r="DD22" s="33">
        <f t="shared" si="28"/>
        <v>0.23309075342465754</v>
      </c>
      <c r="DE22" s="33">
        <f t="shared" si="41"/>
        <v>0.23501712328767124</v>
      </c>
      <c r="DF22" s="33">
        <f t="shared" si="42"/>
        <v>0.2440068493150685</v>
      </c>
      <c r="DG22" s="47">
        <f t="shared" si="43"/>
        <v>-0.49186643835616434</v>
      </c>
      <c r="DH22" s="48"/>
      <c r="DI22" s="48"/>
      <c r="DJ22" s="48"/>
      <c r="DK22" s="68">
        <v>0</v>
      </c>
      <c r="DL22" s="69">
        <f>DK22/$ED$1</f>
        <v>0</v>
      </c>
      <c r="DM22" s="56"/>
      <c r="DN22" s="50"/>
      <c r="DO22" s="51"/>
      <c r="DP22" s="52"/>
      <c r="DQ22" s="52"/>
      <c r="DR22" s="53"/>
      <c r="DS22" s="53"/>
      <c r="DT22" s="53"/>
      <c r="DU22" s="52"/>
      <c r="DV22" s="53"/>
      <c r="DW22" s="53"/>
      <c r="DX22" s="53"/>
      <c r="DY22" s="54">
        <f t="shared" si="30"/>
        <v>57.197139025480553</v>
      </c>
      <c r="DZ22" s="54">
        <f t="shared" si="31"/>
        <v>56.303630363036298</v>
      </c>
      <c r="EA22" s="48">
        <f t="shared" si="32"/>
        <v>0</v>
      </c>
    </row>
    <row r="23" spans="1:131" x14ac:dyDescent="0.25">
      <c r="A23" s="23" t="s">
        <v>237</v>
      </c>
      <c r="B23" s="24">
        <v>2</v>
      </c>
      <c r="C23" s="24">
        <v>30</v>
      </c>
      <c r="D23" s="24">
        <f t="shared" si="0"/>
        <v>2425</v>
      </c>
      <c r="E23" s="24">
        <v>0</v>
      </c>
      <c r="F23" s="24">
        <v>36</v>
      </c>
      <c r="G23" s="24">
        <v>24</v>
      </c>
      <c r="H23" s="24">
        <v>205</v>
      </c>
      <c r="I23" s="24">
        <v>1196</v>
      </c>
      <c r="J23" s="24">
        <v>450</v>
      </c>
      <c r="K23" s="24">
        <v>0</v>
      </c>
      <c r="L23" s="24">
        <v>514</v>
      </c>
      <c r="M23" s="24">
        <v>0</v>
      </c>
      <c r="N23" s="24">
        <v>33</v>
      </c>
      <c r="O23" s="24">
        <v>33</v>
      </c>
      <c r="P23" s="24">
        <v>34</v>
      </c>
      <c r="Q23" s="24">
        <v>35</v>
      </c>
      <c r="R23" s="24">
        <f t="shared" si="1"/>
        <v>1</v>
      </c>
      <c r="S23" s="25">
        <v>7310</v>
      </c>
      <c r="T23" s="26">
        <v>102</v>
      </c>
      <c r="U23" s="26">
        <v>106</v>
      </c>
      <c r="V23" s="26">
        <v>1386</v>
      </c>
      <c r="W23" s="26">
        <f t="shared" si="2"/>
        <v>4</v>
      </c>
      <c r="X23" s="26">
        <v>1889</v>
      </c>
      <c r="Y23" s="25">
        <v>7534</v>
      </c>
      <c r="Z23" s="26">
        <v>2629</v>
      </c>
      <c r="AA23" s="26">
        <v>2956</v>
      </c>
      <c r="AB23" s="26">
        <v>3318</v>
      </c>
      <c r="AC23" s="26">
        <f t="shared" si="3"/>
        <v>362</v>
      </c>
      <c r="AD23" s="27">
        <f t="shared" si="4"/>
        <v>12.246278755074426</v>
      </c>
      <c r="AE23" s="28">
        <v>3</v>
      </c>
      <c r="AF23" s="29">
        <f>[1]Лист1!B24</f>
        <v>7534</v>
      </c>
      <c r="AG23" s="29">
        <v>3557</v>
      </c>
      <c r="AH23" s="29">
        <v>7743</v>
      </c>
      <c r="AI23" s="30">
        <v>3195</v>
      </c>
      <c r="AJ23" s="30">
        <v>3309</v>
      </c>
      <c r="AK23" s="31">
        <f t="shared" si="5"/>
        <v>45.266757865937073</v>
      </c>
      <c r="AL23" s="31">
        <f t="shared" si="6"/>
        <v>43.920891956464025</v>
      </c>
      <c r="AM23" s="32">
        <v>3378</v>
      </c>
      <c r="AN23" s="32">
        <v>3411</v>
      </c>
      <c r="AO23" s="32">
        <v>4099</v>
      </c>
      <c r="AP23" s="32">
        <v>4498</v>
      </c>
      <c r="AQ23" s="32">
        <v>4606</v>
      </c>
      <c r="AR23" s="32">
        <v>4774</v>
      </c>
      <c r="AS23" s="32">
        <v>5319</v>
      </c>
      <c r="AT23" s="32">
        <v>5335</v>
      </c>
      <c r="AU23" s="32">
        <v>5480</v>
      </c>
      <c r="AV23" s="32">
        <v>5716</v>
      </c>
      <c r="AW23" s="33">
        <f t="shared" si="33"/>
        <v>0.68694304533126693</v>
      </c>
      <c r="AX23" s="34"/>
      <c r="AY23" s="34"/>
      <c r="AZ23" s="34"/>
      <c r="BA23" s="33">
        <f t="shared" si="34"/>
        <v>0.68900942787033448</v>
      </c>
      <c r="BB23" s="33">
        <f t="shared" si="35"/>
        <v>0.70773601963063415</v>
      </c>
      <c r="BC23" s="33">
        <f t="shared" si="36"/>
        <v>0.73821516208188043</v>
      </c>
      <c r="BD23" s="35"/>
      <c r="BE23" s="35"/>
      <c r="BF23" s="36"/>
      <c r="BG23" s="36"/>
      <c r="BH23" s="36"/>
      <c r="BI23" s="36"/>
      <c r="BJ23" s="33"/>
      <c r="BK23" s="37"/>
      <c r="BL23" s="37"/>
      <c r="BM23" s="37"/>
      <c r="BN23" s="37"/>
      <c r="BO23" s="37"/>
      <c r="BP23" s="37"/>
      <c r="BQ23" s="37"/>
      <c r="BR23" s="37"/>
      <c r="BS23" s="37"/>
      <c r="BT23" s="33"/>
      <c r="BU23" s="33"/>
      <c r="BV23" s="33"/>
      <c r="BW23" s="38">
        <f t="shared" si="38"/>
        <v>5319</v>
      </c>
      <c r="BX23" s="38">
        <f t="shared" si="38"/>
        <v>5335</v>
      </c>
      <c r="BY23" s="38">
        <f t="shared" si="38"/>
        <v>5480</v>
      </c>
      <c r="BZ23" s="38">
        <f t="shared" si="38"/>
        <v>5716</v>
      </c>
      <c r="CA23" s="39">
        <f t="shared" si="10"/>
        <v>0.68694304533126693</v>
      </c>
      <c r="CB23" s="39">
        <f t="shared" si="11"/>
        <v>0.68900942787033448</v>
      </c>
      <c r="CC23" s="39">
        <f t="shared" si="39"/>
        <v>0.70773601963063415</v>
      </c>
      <c r="CD23" s="39">
        <f t="shared" si="40"/>
        <v>0.73821516208188043</v>
      </c>
      <c r="CE23" s="40">
        <v>2073</v>
      </c>
      <c r="CF23" s="41">
        <f t="shared" si="12"/>
        <v>0.4240775152641359</v>
      </c>
      <c r="CG23" s="41">
        <f t="shared" si="13"/>
        <v>0.43920891956464031</v>
      </c>
      <c r="CH23" s="41">
        <f t="shared" si="14"/>
        <v>0.44836740111494561</v>
      </c>
      <c r="CI23" s="41">
        <f t="shared" si="15"/>
        <v>0.45274754446509158</v>
      </c>
      <c r="CJ23" s="41">
        <f t="shared" si="16"/>
        <v>0.54406689673480224</v>
      </c>
      <c r="CK23" s="41">
        <f t="shared" si="17"/>
        <v>0.59702681178656758</v>
      </c>
      <c r="CL23" s="41">
        <f t="shared" si="18"/>
        <v>0.61136182638704539</v>
      </c>
      <c r="CM23" s="33">
        <f t="shared" si="19"/>
        <v>0.61655689009427872</v>
      </c>
      <c r="CN23" s="41">
        <f t="shared" si="20"/>
        <v>0</v>
      </c>
      <c r="CO23" s="41">
        <f t="shared" si="21"/>
        <v>0</v>
      </c>
      <c r="CP23" s="42"/>
      <c r="CQ23" s="42"/>
      <c r="CR23" s="43"/>
      <c r="CS23" s="41">
        <f t="shared" si="22"/>
        <v>0</v>
      </c>
      <c r="CT23" s="41">
        <f t="shared" si="23"/>
        <v>0</v>
      </c>
      <c r="CU23" s="41">
        <f t="shared" si="24"/>
        <v>0</v>
      </c>
      <c r="CV23" s="41">
        <f t="shared" si="25"/>
        <v>0</v>
      </c>
      <c r="CW23" s="41">
        <f t="shared" si="26"/>
        <v>0</v>
      </c>
      <c r="CX23" s="44">
        <v>2084</v>
      </c>
      <c r="CY23" s="44">
        <v>2360</v>
      </c>
      <c r="CZ23" s="44">
        <v>2505</v>
      </c>
      <c r="DA23" s="33">
        <f t="shared" si="27"/>
        <v>0.26772568771793881</v>
      </c>
      <c r="DB23" s="46"/>
      <c r="DC23" s="46"/>
      <c r="DD23" s="33">
        <f t="shared" si="28"/>
        <v>0.26914632571354774</v>
      </c>
      <c r="DE23" s="33">
        <f t="shared" si="41"/>
        <v>0.30479142451246288</v>
      </c>
      <c r="DF23" s="33">
        <f t="shared" si="42"/>
        <v>0.3235180162727625</v>
      </c>
      <c r="DG23" s="47">
        <f t="shared" si="43"/>
        <v>-0.41469714580911793</v>
      </c>
      <c r="DH23" s="48"/>
      <c r="DI23" s="48"/>
      <c r="DJ23" s="48"/>
      <c r="DK23" s="68">
        <v>0</v>
      </c>
      <c r="DL23" s="69">
        <f>DK23/$ED$1</f>
        <v>0</v>
      </c>
      <c r="DM23" s="56"/>
      <c r="DN23" s="50"/>
      <c r="DO23" s="51"/>
      <c r="DP23" s="52"/>
      <c r="DQ23" s="52"/>
      <c r="DR23" s="53"/>
      <c r="DS23" s="53"/>
      <c r="DT23" s="53"/>
      <c r="DU23" s="52"/>
      <c r="DV23" s="53"/>
      <c r="DW23" s="53"/>
      <c r="DX23" s="53"/>
      <c r="DY23" s="54">
        <f t="shared" si="30"/>
        <v>45.389876880984957</v>
      </c>
      <c r="DZ23" s="54">
        <f t="shared" si="31"/>
        <v>44.040350411468012</v>
      </c>
      <c r="EA23" s="48">
        <f t="shared" si="32"/>
        <v>0</v>
      </c>
    </row>
    <row r="24" spans="1:131" ht="30" x14ac:dyDescent="0.25">
      <c r="A24" s="23" t="s">
        <v>238</v>
      </c>
      <c r="B24" s="24">
        <v>6</v>
      </c>
      <c r="C24" s="24">
        <v>8</v>
      </c>
      <c r="D24" s="24">
        <f t="shared" si="0"/>
        <v>10339</v>
      </c>
      <c r="E24" s="24">
        <v>153</v>
      </c>
      <c r="F24" s="24">
        <v>0</v>
      </c>
      <c r="G24" s="24">
        <v>1321</v>
      </c>
      <c r="H24" s="24">
        <v>138</v>
      </c>
      <c r="I24" s="24">
        <v>5718</v>
      </c>
      <c r="J24" s="24">
        <v>1651</v>
      </c>
      <c r="K24" s="24">
        <v>0</v>
      </c>
      <c r="L24" s="24">
        <v>508</v>
      </c>
      <c r="M24" s="24">
        <v>850</v>
      </c>
      <c r="N24" s="24">
        <v>8</v>
      </c>
      <c r="O24" s="24">
        <v>17</v>
      </c>
      <c r="P24" s="24">
        <v>19</v>
      </c>
      <c r="Q24" s="24">
        <v>19</v>
      </c>
      <c r="R24" s="24">
        <f t="shared" si="1"/>
        <v>0</v>
      </c>
      <c r="S24" s="25">
        <v>20734</v>
      </c>
      <c r="T24" s="26">
        <v>3385</v>
      </c>
      <c r="U24" s="26">
        <v>3526</v>
      </c>
      <c r="V24" s="26">
        <v>3600</v>
      </c>
      <c r="W24" s="26">
        <f t="shared" si="2"/>
        <v>141</v>
      </c>
      <c r="X24" s="26">
        <v>3732</v>
      </c>
      <c r="Y24" s="25">
        <v>22487</v>
      </c>
      <c r="Z24" s="26">
        <v>3981</v>
      </c>
      <c r="AA24" s="26">
        <v>4633</v>
      </c>
      <c r="AB24" s="26">
        <v>4812</v>
      </c>
      <c r="AC24" s="26">
        <f t="shared" si="3"/>
        <v>179</v>
      </c>
      <c r="AD24" s="27">
        <f t="shared" si="4"/>
        <v>3.8635873084394561</v>
      </c>
      <c r="AE24" s="28">
        <v>679</v>
      </c>
      <c r="AF24" s="29">
        <f>[1]Лист1!B25</f>
        <v>20734</v>
      </c>
      <c r="AG24" s="29"/>
      <c r="AH24" s="29">
        <v>24388</v>
      </c>
      <c r="AI24" s="30">
        <v>9194</v>
      </c>
      <c r="AJ24" s="30">
        <v>10685</v>
      </c>
      <c r="AK24" s="31">
        <f t="shared" si="5"/>
        <v>51.533712742355547</v>
      </c>
      <c r="AL24" s="31">
        <f t="shared" si="6"/>
        <v>47.516342775826033</v>
      </c>
      <c r="AM24" s="32">
        <v>13381</v>
      </c>
      <c r="AN24" s="32">
        <v>15698</v>
      </c>
      <c r="AO24" s="32">
        <v>16389</v>
      </c>
      <c r="AP24" s="32">
        <v>16499</v>
      </c>
      <c r="AQ24" s="32">
        <v>16741</v>
      </c>
      <c r="AR24" s="32">
        <v>16823</v>
      </c>
      <c r="AS24" s="32">
        <v>17109</v>
      </c>
      <c r="AT24" s="32">
        <v>17130</v>
      </c>
      <c r="AU24" s="32">
        <v>17346</v>
      </c>
      <c r="AV24" s="32">
        <v>17870</v>
      </c>
      <c r="AW24" s="33">
        <f t="shared" si="33"/>
        <v>0.70153354108577992</v>
      </c>
      <c r="AX24" s="34"/>
      <c r="AY24" s="34">
        <v>13</v>
      </c>
      <c r="AZ24" s="34">
        <v>160</v>
      </c>
      <c r="BA24" s="33">
        <f t="shared" si="34"/>
        <v>0.70239462030506805</v>
      </c>
      <c r="BB24" s="33">
        <f t="shared" si="35"/>
        <v>0.71125143513203215</v>
      </c>
      <c r="BC24" s="33">
        <f t="shared" si="36"/>
        <v>0.73273741184188945</v>
      </c>
      <c r="BD24" s="35"/>
      <c r="BE24" s="35"/>
      <c r="BF24" s="36"/>
      <c r="BG24" s="36"/>
      <c r="BH24" s="36"/>
      <c r="BI24" s="36"/>
      <c r="BJ24" s="33">
        <f t="shared" ref="BJ24:BJ30" si="49">BF24/AH24</f>
        <v>0</v>
      </c>
      <c r="BK24" s="37">
        <v>5166</v>
      </c>
      <c r="BL24" s="37">
        <v>5466</v>
      </c>
      <c r="BM24" s="37">
        <v>6728</v>
      </c>
      <c r="BN24" s="37">
        <v>7142</v>
      </c>
      <c r="BO24" s="37">
        <v>7207</v>
      </c>
      <c r="BP24" s="37">
        <v>7262</v>
      </c>
      <c r="BQ24" s="37">
        <v>7373</v>
      </c>
      <c r="BR24" s="37">
        <v>7371</v>
      </c>
      <c r="BS24" s="37">
        <v>7383</v>
      </c>
      <c r="BT24" s="33">
        <f t="shared" ref="BT24:BT30" si="50">BG24/AH24</f>
        <v>0</v>
      </c>
      <c r="BU24" s="33">
        <f t="shared" ref="BU24:BU30" si="51">BH24/AH24</f>
        <v>0</v>
      </c>
      <c r="BV24" s="33">
        <f t="shared" ref="BV24:BV30" si="52">BI24/AH24</f>
        <v>0</v>
      </c>
      <c r="BW24" s="38">
        <f t="shared" si="38"/>
        <v>17109</v>
      </c>
      <c r="BX24" s="38">
        <f t="shared" si="38"/>
        <v>17130</v>
      </c>
      <c r="BY24" s="38">
        <f t="shared" si="38"/>
        <v>17346</v>
      </c>
      <c r="BZ24" s="38">
        <f t="shared" si="38"/>
        <v>17870</v>
      </c>
      <c r="CA24" s="39">
        <f t="shared" si="10"/>
        <v>0.70153354108577992</v>
      </c>
      <c r="CB24" s="39">
        <f t="shared" si="11"/>
        <v>0.70239462030506805</v>
      </c>
      <c r="CC24" s="39">
        <f t="shared" si="39"/>
        <v>0.71125143513203215</v>
      </c>
      <c r="CD24" s="39">
        <f t="shared" si="40"/>
        <v>0.73273741184188945</v>
      </c>
      <c r="CE24" s="40">
        <v>7473</v>
      </c>
      <c r="CF24" s="41">
        <f t="shared" si="12"/>
        <v>0.44342625639046979</v>
      </c>
      <c r="CG24" s="41">
        <f t="shared" si="13"/>
        <v>0.51596411690942412</v>
      </c>
      <c r="CH24" s="41">
        <f t="shared" si="14"/>
        <v>0.65308189447284648</v>
      </c>
      <c r="CI24" s="41">
        <f t="shared" si="15"/>
        <v>0.76483071283881543</v>
      </c>
      <c r="CJ24" s="41">
        <f t="shared" si="16"/>
        <v>0.79815761551075526</v>
      </c>
      <c r="CK24" s="41">
        <f t="shared" si="17"/>
        <v>0.8034629111604128</v>
      </c>
      <c r="CL24" s="41">
        <f t="shared" si="18"/>
        <v>0.80741776791743036</v>
      </c>
      <c r="CM24" s="33">
        <f t="shared" si="19"/>
        <v>0.68980646219452191</v>
      </c>
      <c r="CN24" s="41">
        <f t="shared" si="20"/>
        <v>0.24915597569209993</v>
      </c>
      <c r="CO24" s="41">
        <f t="shared" si="21"/>
        <v>0.26362496382752965</v>
      </c>
      <c r="CP24" s="42">
        <v>29</v>
      </c>
      <c r="CQ24" s="42">
        <v>28</v>
      </c>
      <c r="CR24" s="43">
        <v>40</v>
      </c>
      <c r="CS24" s="41">
        <f t="shared" si="22"/>
        <v>0.34445837754413039</v>
      </c>
      <c r="CT24" s="41">
        <f t="shared" si="23"/>
        <v>0.34759332497347351</v>
      </c>
      <c r="CU24" s="41">
        <f t="shared" si="24"/>
        <v>0.35024597279830233</v>
      </c>
      <c r="CV24" s="41">
        <f t="shared" si="25"/>
        <v>0.35559949840841132</v>
      </c>
      <c r="CW24" s="41">
        <f t="shared" si="26"/>
        <v>0.35550303848750842</v>
      </c>
      <c r="CX24" s="44">
        <v>7507</v>
      </c>
      <c r="CY24" s="44">
        <v>7545</v>
      </c>
      <c r="CZ24" s="44">
        <v>7602</v>
      </c>
      <c r="DA24" s="33">
        <f t="shared" si="27"/>
        <v>0.30642119074954893</v>
      </c>
      <c r="DB24" s="46">
        <v>5500</v>
      </c>
      <c r="DC24" s="46">
        <v>622</v>
      </c>
      <c r="DD24" s="33">
        <f t="shared" si="28"/>
        <v>0.30781531900934889</v>
      </c>
      <c r="DE24" s="33">
        <f t="shared" si="41"/>
        <v>0.30937346235853697</v>
      </c>
      <c r="DF24" s="33">
        <f t="shared" si="42"/>
        <v>0.31171067738231917</v>
      </c>
      <c r="DG24" s="47">
        <f t="shared" si="43"/>
        <v>-0.42102673445957028</v>
      </c>
      <c r="DH24" s="48">
        <v>1</v>
      </c>
      <c r="DI24" s="48">
        <v>1</v>
      </c>
      <c r="DJ24" s="48">
        <v>1</v>
      </c>
      <c r="DK24" s="48">
        <v>1</v>
      </c>
      <c r="DL24" s="49">
        <f t="shared" ref="DL24:DL30" si="53">DK24/$EC$1</f>
        <v>0.1</v>
      </c>
      <c r="DM24" s="56">
        <f>AZ24/(DC24/100)</f>
        <v>25.723472668810292</v>
      </c>
      <c r="DN24" s="50">
        <f t="shared" ref="DN24:DN30" si="54">DC24/(AF24/100)</f>
        <v>2.9999035400790972</v>
      </c>
      <c r="DO24" s="51">
        <f>AZ24/(AF24/100)</f>
        <v>0.77167936722291885</v>
      </c>
      <c r="DP24" s="52">
        <f>DB24*DC24</f>
        <v>3421000</v>
      </c>
      <c r="DQ24" s="52">
        <f>DB24*AZ24</f>
        <v>880000</v>
      </c>
      <c r="DR24" s="53">
        <v>132897.29999999999</v>
      </c>
      <c r="DS24" s="53">
        <v>3363659.16</v>
      </c>
      <c r="DT24" s="53">
        <f t="shared" ref="DT24:DT30" si="55">DQ24-DR24</f>
        <v>747102.7</v>
      </c>
      <c r="DU24" s="52">
        <v>57340.84</v>
      </c>
      <c r="DV24" s="53">
        <f>DP24-DR24</f>
        <v>3288102.7</v>
      </c>
      <c r="DW24" s="53">
        <v>622</v>
      </c>
      <c r="DX24" s="53">
        <v>60</v>
      </c>
      <c r="DY24" s="54">
        <f t="shared" si="30"/>
        <v>23.208256969229286</v>
      </c>
      <c r="DZ24" s="54">
        <f t="shared" si="31"/>
        <v>21.399030550985014</v>
      </c>
      <c r="EA24" s="48">
        <f t="shared" si="32"/>
        <v>6.269894858686216E-2</v>
      </c>
    </row>
    <row r="25" spans="1:131" x14ac:dyDescent="0.25">
      <c r="A25" s="23" t="s">
        <v>239</v>
      </c>
      <c r="B25" s="24">
        <v>2</v>
      </c>
      <c r="C25" s="24">
        <v>7</v>
      </c>
      <c r="D25" s="24">
        <f t="shared" si="0"/>
        <v>3268</v>
      </c>
      <c r="E25" s="24">
        <v>164</v>
      </c>
      <c r="F25" s="24">
        <v>107</v>
      </c>
      <c r="G25" s="24">
        <v>75</v>
      </c>
      <c r="H25" s="24">
        <v>33</v>
      </c>
      <c r="I25" s="24">
        <v>1030</v>
      </c>
      <c r="J25" s="24">
        <v>448</v>
      </c>
      <c r="K25" s="24">
        <v>0</v>
      </c>
      <c r="L25" s="24">
        <v>381</v>
      </c>
      <c r="M25" s="24">
        <v>1030</v>
      </c>
      <c r="N25" s="24">
        <v>7</v>
      </c>
      <c r="O25" s="24">
        <v>7</v>
      </c>
      <c r="P25" s="24">
        <v>8</v>
      </c>
      <c r="Q25" s="24">
        <v>8</v>
      </c>
      <c r="R25" s="24">
        <f t="shared" si="1"/>
        <v>0</v>
      </c>
      <c r="S25" s="79">
        <v>6031</v>
      </c>
      <c r="T25" s="26">
        <v>1408</v>
      </c>
      <c r="U25" s="26">
        <v>1553</v>
      </c>
      <c r="V25" s="26">
        <v>1581</v>
      </c>
      <c r="W25" s="26">
        <f t="shared" si="2"/>
        <v>145</v>
      </c>
      <c r="X25" s="26">
        <v>1605</v>
      </c>
      <c r="Y25" s="79">
        <v>6178</v>
      </c>
      <c r="Z25" s="26">
        <v>1846</v>
      </c>
      <c r="AA25" s="26">
        <v>2215</v>
      </c>
      <c r="AB25" s="26">
        <v>2243</v>
      </c>
      <c r="AC25" s="26">
        <f t="shared" si="3"/>
        <v>28</v>
      </c>
      <c r="AD25" s="27">
        <f t="shared" si="4"/>
        <v>1.2641083521444696</v>
      </c>
      <c r="AE25" s="28">
        <v>464</v>
      </c>
      <c r="AF25" s="29">
        <v>6031</v>
      </c>
      <c r="AG25" s="29"/>
      <c r="AH25" s="29">
        <v>6380</v>
      </c>
      <c r="AI25" s="30">
        <v>2564</v>
      </c>
      <c r="AJ25" s="30">
        <v>3315</v>
      </c>
      <c r="AK25" s="31">
        <f t="shared" si="5"/>
        <v>54.966008953739014</v>
      </c>
      <c r="AL25" s="31">
        <f t="shared" si="6"/>
        <v>53.658141793460665</v>
      </c>
      <c r="AM25" s="32">
        <v>3502</v>
      </c>
      <c r="AN25" s="32">
        <v>3610</v>
      </c>
      <c r="AO25" s="32">
        <v>3750</v>
      </c>
      <c r="AP25" s="32">
        <v>3897</v>
      </c>
      <c r="AQ25" s="32">
        <v>3925</v>
      </c>
      <c r="AR25" s="32">
        <v>4031</v>
      </c>
      <c r="AS25" s="32">
        <v>4230</v>
      </c>
      <c r="AT25" s="32">
        <v>4236</v>
      </c>
      <c r="AU25" s="32">
        <v>4246</v>
      </c>
      <c r="AV25" s="32">
        <v>4276</v>
      </c>
      <c r="AW25" s="33">
        <f t="shared" si="33"/>
        <v>0.6630094043887147</v>
      </c>
      <c r="AX25" s="34"/>
      <c r="AY25" s="34"/>
      <c r="AZ25" s="34"/>
      <c r="BA25" s="33">
        <f t="shared" si="34"/>
        <v>0.66394984326018813</v>
      </c>
      <c r="BB25" s="33">
        <f t="shared" si="35"/>
        <v>0.66551724137931034</v>
      </c>
      <c r="BC25" s="33">
        <f t="shared" si="36"/>
        <v>0.67021943573667708</v>
      </c>
      <c r="BD25" s="35">
        <v>8780</v>
      </c>
      <c r="BE25" s="35">
        <v>252</v>
      </c>
      <c r="BF25" s="36"/>
      <c r="BG25" s="36"/>
      <c r="BH25" s="36"/>
      <c r="BI25" s="36"/>
      <c r="BJ25" s="33">
        <f t="shared" si="49"/>
        <v>0</v>
      </c>
      <c r="BK25" s="37">
        <v>1709</v>
      </c>
      <c r="BL25" s="37">
        <v>1843</v>
      </c>
      <c r="BM25" s="37">
        <v>2088</v>
      </c>
      <c r="BN25" s="37">
        <v>2086</v>
      </c>
      <c r="BO25" s="37">
        <v>2066</v>
      </c>
      <c r="BP25" s="37">
        <v>2075</v>
      </c>
      <c r="BQ25" s="37">
        <v>2112</v>
      </c>
      <c r="BR25" s="37">
        <v>2117</v>
      </c>
      <c r="BS25" s="37">
        <v>2112</v>
      </c>
      <c r="BT25" s="33">
        <f t="shared" si="50"/>
        <v>0</v>
      </c>
      <c r="BU25" s="33">
        <f t="shared" si="51"/>
        <v>0</v>
      </c>
      <c r="BV25" s="33">
        <f t="shared" si="52"/>
        <v>0</v>
      </c>
      <c r="BW25" s="38">
        <f t="shared" si="38"/>
        <v>4230</v>
      </c>
      <c r="BX25" s="38">
        <f t="shared" si="38"/>
        <v>4236</v>
      </c>
      <c r="BY25" s="38">
        <f t="shared" si="38"/>
        <v>4246</v>
      </c>
      <c r="BZ25" s="38">
        <f t="shared" si="38"/>
        <v>4276</v>
      </c>
      <c r="CA25" s="39">
        <f t="shared" si="10"/>
        <v>0.6630094043887147</v>
      </c>
      <c r="CB25" s="39">
        <f t="shared" si="11"/>
        <v>0.66394984326018813</v>
      </c>
      <c r="CC25" s="39">
        <f t="shared" si="39"/>
        <v>0.66551724137931034</v>
      </c>
      <c r="CD25" s="39">
        <f t="shared" si="40"/>
        <v>0.67021943573667708</v>
      </c>
      <c r="CE25" s="40">
        <v>2179</v>
      </c>
      <c r="CF25" s="41">
        <f t="shared" si="12"/>
        <v>0.42513679323495274</v>
      </c>
      <c r="CG25" s="41">
        <f t="shared" si="13"/>
        <v>0.54966008953739021</v>
      </c>
      <c r="CH25" s="41">
        <f t="shared" si="14"/>
        <v>0.58066655612667883</v>
      </c>
      <c r="CI25" s="41">
        <f t="shared" si="15"/>
        <v>0.59857403415685628</v>
      </c>
      <c r="CJ25" s="41">
        <f t="shared" si="16"/>
        <v>0.62178743160338257</v>
      </c>
      <c r="CK25" s="41">
        <f t="shared" si="17"/>
        <v>0.64616149892223507</v>
      </c>
      <c r="CL25" s="41">
        <f t="shared" si="18"/>
        <v>0.65080417841154037</v>
      </c>
      <c r="CM25" s="33">
        <f t="shared" si="19"/>
        <v>0.63181818181818183</v>
      </c>
      <c r="CN25" s="41">
        <f t="shared" si="20"/>
        <v>0.28336925882938152</v>
      </c>
      <c r="CO25" s="41">
        <f t="shared" si="21"/>
        <v>0.30558779638534239</v>
      </c>
      <c r="CP25" s="70">
        <v>42</v>
      </c>
      <c r="CQ25" s="70">
        <v>40</v>
      </c>
      <c r="CR25" s="71">
        <v>26.67</v>
      </c>
      <c r="CS25" s="41">
        <f t="shared" si="22"/>
        <v>0.34587962195324157</v>
      </c>
      <c r="CT25" s="41">
        <f t="shared" si="23"/>
        <v>0.34256342231802356</v>
      </c>
      <c r="CU25" s="41">
        <f t="shared" si="24"/>
        <v>0.34405571215387165</v>
      </c>
      <c r="CV25" s="41">
        <f t="shared" si="25"/>
        <v>0.35019068147902505</v>
      </c>
      <c r="CW25" s="41">
        <f t="shared" si="26"/>
        <v>0.35101973138782955</v>
      </c>
      <c r="CX25" s="44">
        <v>2180</v>
      </c>
      <c r="CY25" s="44">
        <v>2191</v>
      </c>
      <c r="CZ25" s="44">
        <v>2233</v>
      </c>
      <c r="DA25" s="33">
        <f t="shared" si="27"/>
        <v>0.34153605015673982</v>
      </c>
      <c r="DB25" s="46">
        <v>3500</v>
      </c>
      <c r="DC25" s="72">
        <v>1508</v>
      </c>
      <c r="DD25" s="33">
        <f t="shared" si="28"/>
        <v>0.34169278996865204</v>
      </c>
      <c r="DE25" s="33">
        <f t="shared" si="41"/>
        <v>0.34341692789968653</v>
      </c>
      <c r="DF25" s="33">
        <f t="shared" si="42"/>
        <v>0.35</v>
      </c>
      <c r="DG25" s="47">
        <f t="shared" si="43"/>
        <v>-0.3202194357366771</v>
      </c>
      <c r="DH25" s="73">
        <v>0</v>
      </c>
      <c r="DI25" s="73">
        <v>0</v>
      </c>
      <c r="DJ25" s="73">
        <v>5</v>
      </c>
      <c r="DK25" s="73">
        <v>7</v>
      </c>
      <c r="DL25" s="49">
        <f t="shared" si="53"/>
        <v>0.7</v>
      </c>
      <c r="DM25" s="56"/>
      <c r="DN25" s="50">
        <f t="shared" si="54"/>
        <v>25.00414524954402</v>
      </c>
      <c r="DO25" s="51"/>
      <c r="DP25" s="52"/>
      <c r="DQ25" s="52"/>
      <c r="DR25" s="53"/>
      <c r="DS25" s="53">
        <v>5129035.1500000004</v>
      </c>
      <c r="DT25" s="53">
        <f t="shared" si="55"/>
        <v>0</v>
      </c>
      <c r="DU25" s="52"/>
      <c r="DV25" s="53"/>
      <c r="DW25" s="53"/>
      <c r="DX25" s="53"/>
      <c r="DY25" s="54">
        <f t="shared" si="30"/>
        <v>37.191178908970322</v>
      </c>
      <c r="DZ25" s="54">
        <f t="shared" si="31"/>
        <v>36.306247976691488</v>
      </c>
      <c r="EA25" s="48">
        <f t="shared" si="32"/>
        <v>0</v>
      </c>
    </row>
    <row r="26" spans="1:131" x14ac:dyDescent="0.25">
      <c r="A26" s="23" t="s">
        <v>240</v>
      </c>
      <c r="B26" s="24">
        <v>2</v>
      </c>
      <c r="C26" s="24">
        <v>10</v>
      </c>
      <c r="D26" s="24">
        <f t="shared" si="0"/>
        <v>1118</v>
      </c>
      <c r="E26" s="24">
        <v>30</v>
      </c>
      <c r="F26" s="24">
        <v>0</v>
      </c>
      <c r="G26" s="24">
        <v>295</v>
      </c>
      <c r="H26" s="24">
        <v>0</v>
      </c>
      <c r="I26" s="24">
        <v>275</v>
      </c>
      <c r="J26" s="24">
        <v>270</v>
      </c>
      <c r="K26" s="24">
        <v>0</v>
      </c>
      <c r="L26" s="24">
        <v>222</v>
      </c>
      <c r="M26" s="24">
        <v>26</v>
      </c>
      <c r="N26" s="24">
        <v>10</v>
      </c>
      <c r="O26" s="24">
        <v>11</v>
      </c>
      <c r="P26" s="24">
        <v>11</v>
      </c>
      <c r="Q26" s="24">
        <v>11</v>
      </c>
      <c r="R26" s="24">
        <f t="shared" si="1"/>
        <v>0</v>
      </c>
      <c r="S26" s="80">
        <v>2752</v>
      </c>
      <c r="T26" s="24">
        <v>377</v>
      </c>
      <c r="U26" s="24">
        <v>382</v>
      </c>
      <c r="V26" s="24">
        <v>384</v>
      </c>
      <c r="W26" s="26">
        <f t="shared" si="2"/>
        <v>5</v>
      </c>
      <c r="X26" s="26">
        <v>387</v>
      </c>
      <c r="Y26" s="80">
        <v>3054</v>
      </c>
      <c r="Z26" s="26">
        <v>485</v>
      </c>
      <c r="AA26" s="26">
        <v>856</v>
      </c>
      <c r="AB26" s="26">
        <v>945</v>
      </c>
      <c r="AC26" s="26">
        <f t="shared" si="3"/>
        <v>89</v>
      </c>
      <c r="AD26" s="27">
        <f t="shared" si="4"/>
        <v>10.397196261682243</v>
      </c>
      <c r="AE26" s="28">
        <v>20</v>
      </c>
      <c r="AF26" s="29">
        <v>3054</v>
      </c>
      <c r="AG26" s="73">
        <v>2291</v>
      </c>
      <c r="AH26" s="29">
        <v>3243</v>
      </c>
      <c r="AI26" s="30">
        <v>1511</v>
      </c>
      <c r="AJ26" s="30">
        <v>1405</v>
      </c>
      <c r="AK26" s="31">
        <f t="shared" si="5"/>
        <v>51.053779069767444</v>
      </c>
      <c r="AL26" s="31">
        <f t="shared" si="6"/>
        <v>46.005239030779308</v>
      </c>
      <c r="AM26" s="32">
        <v>1305</v>
      </c>
      <c r="AN26" s="32">
        <v>1346</v>
      </c>
      <c r="AO26" s="32">
        <v>1370</v>
      </c>
      <c r="AP26" s="32">
        <v>1522</v>
      </c>
      <c r="AQ26" s="32">
        <v>2026</v>
      </c>
      <c r="AR26" s="32">
        <v>2141</v>
      </c>
      <c r="AS26" s="32">
        <v>2209</v>
      </c>
      <c r="AT26" s="32">
        <v>2218</v>
      </c>
      <c r="AU26" s="32">
        <v>1805</v>
      </c>
      <c r="AV26" s="32">
        <v>1814</v>
      </c>
      <c r="AW26" s="33">
        <f t="shared" si="33"/>
        <v>0.6811594202898551</v>
      </c>
      <c r="AX26" s="34">
        <v>52</v>
      </c>
      <c r="AY26" s="34">
        <v>186</v>
      </c>
      <c r="AZ26" s="34">
        <v>466</v>
      </c>
      <c r="BA26" s="33">
        <f t="shared" si="34"/>
        <v>0.6839346284304656</v>
      </c>
      <c r="BB26" s="33">
        <f t="shared" si="35"/>
        <v>0.5565834104224483</v>
      </c>
      <c r="BC26" s="33">
        <f t="shared" si="36"/>
        <v>0.55935861856305891</v>
      </c>
      <c r="BD26" s="35">
        <v>16020</v>
      </c>
      <c r="BE26" s="35">
        <v>466</v>
      </c>
      <c r="BF26" s="36"/>
      <c r="BG26" s="36"/>
      <c r="BH26" s="36">
        <v>455</v>
      </c>
      <c r="BI26" s="36">
        <v>463</v>
      </c>
      <c r="BJ26" s="33">
        <f t="shared" si="49"/>
        <v>0</v>
      </c>
      <c r="BK26" s="37">
        <v>1260</v>
      </c>
      <c r="BL26" s="37">
        <v>1297</v>
      </c>
      <c r="BM26" s="37">
        <v>1463</v>
      </c>
      <c r="BN26" s="37">
        <v>1557</v>
      </c>
      <c r="BO26" s="37">
        <v>1615</v>
      </c>
      <c r="BP26" s="37">
        <v>1621</v>
      </c>
      <c r="BQ26" s="37">
        <v>1643</v>
      </c>
      <c r="BR26" s="37">
        <v>1645</v>
      </c>
      <c r="BS26" s="37">
        <v>1645</v>
      </c>
      <c r="BT26" s="33">
        <f t="shared" si="50"/>
        <v>0</v>
      </c>
      <c r="BU26" s="33">
        <f t="shared" si="51"/>
        <v>0.14030218933086649</v>
      </c>
      <c r="BV26" s="33">
        <f t="shared" si="52"/>
        <v>0.14276904101140919</v>
      </c>
      <c r="BW26" s="38">
        <f t="shared" si="38"/>
        <v>2209</v>
      </c>
      <c r="BX26" s="38">
        <f t="shared" si="38"/>
        <v>2218</v>
      </c>
      <c r="BY26" s="38">
        <f t="shared" si="38"/>
        <v>2260</v>
      </c>
      <c r="BZ26" s="38">
        <f t="shared" si="38"/>
        <v>2277</v>
      </c>
      <c r="CA26" s="39">
        <f t="shared" si="10"/>
        <v>0.6811594202898551</v>
      </c>
      <c r="CB26" s="39">
        <f t="shared" si="11"/>
        <v>0.6839346284304656</v>
      </c>
      <c r="CC26" s="39">
        <f t="shared" si="39"/>
        <v>0.69688559975331488</v>
      </c>
      <c r="CD26" s="39">
        <f t="shared" si="40"/>
        <v>0.7021276595744681</v>
      </c>
      <c r="CE26" s="48">
        <v>1659</v>
      </c>
      <c r="CF26" s="41">
        <f t="shared" si="12"/>
        <v>0.51178781925343808</v>
      </c>
      <c r="CG26" s="41">
        <f t="shared" si="13"/>
        <v>0.52095612311722328</v>
      </c>
      <c r="CH26" s="41">
        <f t="shared" si="14"/>
        <v>0.57989521938441391</v>
      </c>
      <c r="CI26" s="41">
        <f t="shared" si="15"/>
        <v>0.59332023575638504</v>
      </c>
      <c r="CJ26" s="41">
        <f t="shared" si="16"/>
        <v>0.6011787819253438</v>
      </c>
      <c r="CK26" s="41">
        <f t="shared" si="17"/>
        <v>0.65094957432874923</v>
      </c>
      <c r="CL26" s="41">
        <f t="shared" si="18"/>
        <v>0.66339227242960053</v>
      </c>
      <c r="CM26" s="33">
        <f t="shared" si="19"/>
        <v>0.6601911810052421</v>
      </c>
      <c r="CN26" s="41">
        <f t="shared" si="20"/>
        <v>0.412573673870334</v>
      </c>
      <c r="CO26" s="41">
        <f t="shared" si="21"/>
        <v>0.42468893254747869</v>
      </c>
      <c r="CP26" s="70">
        <v>10</v>
      </c>
      <c r="CQ26" s="70">
        <v>10</v>
      </c>
      <c r="CR26" s="71">
        <v>73.33</v>
      </c>
      <c r="CS26" s="41">
        <f t="shared" si="22"/>
        <v>0.50982318271119842</v>
      </c>
      <c r="CT26" s="41">
        <f t="shared" si="23"/>
        <v>0.52881466928618204</v>
      </c>
      <c r="CU26" s="41">
        <f t="shared" si="24"/>
        <v>0.5307793058284217</v>
      </c>
      <c r="CV26" s="41">
        <f t="shared" si="25"/>
        <v>0.53798297314996724</v>
      </c>
      <c r="CW26" s="41">
        <f t="shared" si="26"/>
        <v>0.53863785199738046</v>
      </c>
      <c r="CX26" s="44">
        <v>1659</v>
      </c>
      <c r="CY26" s="44">
        <v>1659</v>
      </c>
      <c r="CZ26" s="44">
        <v>1660</v>
      </c>
      <c r="DA26" s="33">
        <f t="shared" si="27"/>
        <v>0.51156336725254392</v>
      </c>
      <c r="DB26" s="46">
        <v>6000</v>
      </c>
      <c r="DC26" s="72">
        <v>466</v>
      </c>
      <c r="DD26" s="33">
        <f t="shared" si="28"/>
        <v>0.51156336725254392</v>
      </c>
      <c r="DE26" s="33">
        <f t="shared" si="41"/>
        <v>0.51156336725254392</v>
      </c>
      <c r="DF26" s="33">
        <f t="shared" si="42"/>
        <v>0.5118717237126118</v>
      </c>
      <c r="DG26" s="47">
        <f t="shared" si="43"/>
        <v>-0.1902559358618563</v>
      </c>
      <c r="DH26" s="73">
        <v>4</v>
      </c>
      <c r="DI26" s="73">
        <v>4</v>
      </c>
      <c r="DJ26" s="73">
        <v>8</v>
      </c>
      <c r="DK26" s="73">
        <v>9</v>
      </c>
      <c r="DL26" s="49">
        <f t="shared" si="53"/>
        <v>0.9</v>
      </c>
      <c r="DM26" s="56">
        <f>AZ26/(DC26/100)</f>
        <v>100</v>
      </c>
      <c r="DN26" s="50">
        <f t="shared" si="54"/>
        <v>15.258677144728226</v>
      </c>
      <c r="DO26" s="51">
        <f>AZ26/(AF26/100)</f>
        <v>15.258677144728226</v>
      </c>
      <c r="DP26" s="52">
        <f>DB26*DC26</f>
        <v>2796000</v>
      </c>
      <c r="DQ26" s="52">
        <f>DB26*AZ26</f>
        <v>2796000</v>
      </c>
      <c r="DR26" s="53">
        <v>2695831.18</v>
      </c>
      <c r="DS26" s="53">
        <v>2696227.84</v>
      </c>
      <c r="DT26" s="53">
        <f t="shared" si="55"/>
        <v>100168.81999999983</v>
      </c>
      <c r="DU26" s="52">
        <v>99772.160000000003</v>
      </c>
      <c r="DV26" s="53">
        <f>DP26-DR26</f>
        <v>100168.81999999983</v>
      </c>
      <c r="DW26" s="53">
        <v>466</v>
      </c>
      <c r="DX26" s="53">
        <v>466</v>
      </c>
      <c r="DY26" s="54">
        <f t="shared" si="30"/>
        <v>34.338662790697676</v>
      </c>
      <c r="DZ26" s="54">
        <f t="shared" si="31"/>
        <v>30.943025540275048</v>
      </c>
      <c r="EA26" s="48">
        <f t="shared" si="32"/>
        <v>6.0903732809430258</v>
      </c>
    </row>
    <row r="27" spans="1:131" x14ac:dyDescent="0.25">
      <c r="A27" s="23" t="s">
        <v>241</v>
      </c>
      <c r="B27" s="24">
        <v>2</v>
      </c>
      <c r="C27" s="24">
        <v>5</v>
      </c>
      <c r="D27" s="24">
        <f t="shared" si="0"/>
        <v>905</v>
      </c>
      <c r="E27" s="24">
        <v>54</v>
      </c>
      <c r="F27" s="24">
        <v>31</v>
      </c>
      <c r="G27" s="24">
        <v>126</v>
      </c>
      <c r="H27" s="24">
        <v>20</v>
      </c>
      <c r="I27" s="24">
        <v>408</v>
      </c>
      <c r="J27" s="24">
        <v>204</v>
      </c>
      <c r="K27" s="24">
        <v>0</v>
      </c>
      <c r="L27" s="24">
        <v>62</v>
      </c>
      <c r="M27" s="24">
        <v>0</v>
      </c>
      <c r="N27" s="24">
        <v>7</v>
      </c>
      <c r="O27" s="24">
        <v>7</v>
      </c>
      <c r="P27" s="24">
        <v>7</v>
      </c>
      <c r="Q27" s="24">
        <v>7</v>
      </c>
      <c r="R27" s="24">
        <f t="shared" si="1"/>
        <v>0</v>
      </c>
      <c r="S27" s="25">
        <v>1535</v>
      </c>
      <c r="T27" s="26">
        <v>672</v>
      </c>
      <c r="U27" s="26">
        <v>685</v>
      </c>
      <c r="V27" s="26">
        <v>699</v>
      </c>
      <c r="W27" s="26">
        <f t="shared" si="2"/>
        <v>13</v>
      </c>
      <c r="X27" s="26">
        <v>739</v>
      </c>
      <c r="Y27" s="25">
        <v>1548</v>
      </c>
      <c r="Z27" s="26">
        <v>781</v>
      </c>
      <c r="AA27" s="26">
        <v>794</v>
      </c>
      <c r="AB27" s="26">
        <v>824</v>
      </c>
      <c r="AC27" s="26">
        <f t="shared" si="3"/>
        <v>30</v>
      </c>
      <c r="AD27" s="27">
        <f t="shared" si="4"/>
        <v>3.7783375314861458</v>
      </c>
      <c r="AE27" s="28">
        <v>592</v>
      </c>
      <c r="AF27" s="29">
        <f>[1]Лист1!B27</f>
        <v>1476</v>
      </c>
      <c r="AG27" s="73">
        <v>1107</v>
      </c>
      <c r="AH27" s="29">
        <v>1477</v>
      </c>
      <c r="AI27" s="30">
        <v>648</v>
      </c>
      <c r="AJ27" s="30">
        <v>639</v>
      </c>
      <c r="AK27" s="31">
        <f t="shared" si="5"/>
        <v>41.628664495114009</v>
      </c>
      <c r="AL27" s="31">
        <f t="shared" si="6"/>
        <v>41.279069767441861</v>
      </c>
      <c r="AM27" s="32">
        <v>645</v>
      </c>
      <c r="AN27" s="32">
        <v>642</v>
      </c>
      <c r="AO27" s="32">
        <v>656</v>
      </c>
      <c r="AP27" s="32">
        <v>672</v>
      </c>
      <c r="AQ27" s="32">
        <v>1129</v>
      </c>
      <c r="AR27" s="32">
        <v>1154</v>
      </c>
      <c r="AS27" s="32">
        <v>1160</v>
      </c>
      <c r="AT27" s="32">
        <v>1150</v>
      </c>
      <c r="AU27" s="32">
        <v>1048</v>
      </c>
      <c r="AV27" s="32">
        <v>1009</v>
      </c>
      <c r="AW27" s="33">
        <f t="shared" si="33"/>
        <v>0.78537576167907919</v>
      </c>
      <c r="AX27" s="34">
        <v>443</v>
      </c>
      <c r="AY27" s="34">
        <v>443</v>
      </c>
      <c r="AZ27" s="34">
        <v>443</v>
      </c>
      <c r="BA27" s="33">
        <f t="shared" si="34"/>
        <v>0.77860528097494919</v>
      </c>
      <c r="BB27" s="33">
        <f t="shared" si="35"/>
        <v>0.70954637779282326</v>
      </c>
      <c r="BC27" s="33">
        <f t="shared" si="36"/>
        <v>0.68314150304671628</v>
      </c>
      <c r="BD27" s="35">
        <v>20440</v>
      </c>
      <c r="BE27" s="35">
        <v>148</v>
      </c>
      <c r="BF27" s="36"/>
      <c r="BG27" s="36">
        <v>17</v>
      </c>
      <c r="BH27" s="36">
        <v>110</v>
      </c>
      <c r="BI27" s="36">
        <v>148</v>
      </c>
      <c r="BJ27" s="33">
        <f t="shared" si="49"/>
        <v>0</v>
      </c>
      <c r="BK27" s="37">
        <v>904</v>
      </c>
      <c r="BL27" s="37">
        <v>911</v>
      </c>
      <c r="BM27" s="37">
        <v>923</v>
      </c>
      <c r="BN27" s="37">
        <v>924</v>
      </c>
      <c r="BO27" s="37">
        <v>980</v>
      </c>
      <c r="BP27" s="37">
        <v>986</v>
      </c>
      <c r="BQ27" s="37">
        <v>1035</v>
      </c>
      <c r="BR27" s="37">
        <v>1063</v>
      </c>
      <c r="BS27" s="37">
        <v>1106</v>
      </c>
      <c r="BT27" s="33">
        <f t="shared" si="50"/>
        <v>1.1509817197020988E-2</v>
      </c>
      <c r="BU27" s="33">
        <f t="shared" si="51"/>
        <v>7.4475287745429927E-2</v>
      </c>
      <c r="BV27" s="33">
        <f t="shared" si="52"/>
        <v>0.1002031144211239</v>
      </c>
      <c r="BW27" s="38">
        <f t="shared" si="38"/>
        <v>1160</v>
      </c>
      <c r="BX27" s="38">
        <f t="shared" si="38"/>
        <v>1167</v>
      </c>
      <c r="BY27" s="38">
        <f t="shared" si="38"/>
        <v>1158</v>
      </c>
      <c r="BZ27" s="38">
        <f t="shared" si="38"/>
        <v>1157</v>
      </c>
      <c r="CA27" s="39">
        <f t="shared" si="10"/>
        <v>0.78537576167907919</v>
      </c>
      <c r="CB27" s="39">
        <f t="shared" si="11"/>
        <v>0.79011509817197023</v>
      </c>
      <c r="CC27" s="39">
        <f t="shared" si="39"/>
        <v>0.78402166553825325</v>
      </c>
      <c r="CD27" s="39">
        <f t="shared" si="40"/>
        <v>0.78334461746784023</v>
      </c>
      <c r="CE27" s="40">
        <v>1117</v>
      </c>
      <c r="CF27" s="41">
        <f t="shared" si="12"/>
        <v>0.73915989159891604</v>
      </c>
      <c r="CG27" s="41">
        <f t="shared" si="13"/>
        <v>0.73306233062330628</v>
      </c>
      <c r="CH27" s="41">
        <f t="shared" si="14"/>
        <v>0.73712737127371275</v>
      </c>
      <c r="CI27" s="41">
        <f t="shared" si="15"/>
        <v>0.73509485094850946</v>
      </c>
      <c r="CJ27" s="41">
        <f t="shared" si="16"/>
        <v>0.74457994579945797</v>
      </c>
      <c r="CK27" s="41">
        <f t="shared" si="17"/>
        <v>0.75542005420054203</v>
      </c>
      <c r="CL27" s="41">
        <f t="shared" si="18"/>
        <v>0.76490514905149054</v>
      </c>
      <c r="CM27" s="33">
        <f t="shared" si="19"/>
        <v>0.78131347325660117</v>
      </c>
      <c r="CN27" s="41">
        <f t="shared" si="20"/>
        <v>0.61246612466124661</v>
      </c>
      <c r="CO27" s="41">
        <f t="shared" si="21"/>
        <v>0.61720867208672092</v>
      </c>
      <c r="CP27" s="42">
        <v>24</v>
      </c>
      <c r="CQ27" s="42">
        <v>24</v>
      </c>
      <c r="CR27" s="43">
        <v>100</v>
      </c>
      <c r="CS27" s="41">
        <f t="shared" si="22"/>
        <v>0.62601626016260159</v>
      </c>
      <c r="CT27" s="41">
        <f t="shared" si="23"/>
        <v>0.66395663956639561</v>
      </c>
      <c r="CU27" s="41">
        <f t="shared" si="24"/>
        <v>0.66802168021680219</v>
      </c>
      <c r="CV27" s="41">
        <f t="shared" si="25"/>
        <v>0.70121951219512191</v>
      </c>
      <c r="CW27" s="41">
        <f t="shared" si="26"/>
        <v>0.72018970189701892</v>
      </c>
      <c r="CX27" s="44">
        <v>1117</v>
      </c>
      <c r="CY27" s="44">
        <v>1116</v>
      </c>
      <c r="CZ27" s="44">
        <v>1116</v>
      </c>
      <c r="DA27" s="33">
        <f t="shared" si="27"/>
        <v>0.75626269465132023</v>
      </c>
      <c r="DB27" s="46">
        <v>6700</v>
      </c>
      <c r="DC27" s="46">
        <v>443</v>
      </c>
      <c r="DD27" s="33">
        <f t="shared" si="28"/>
        <v>0.75626269465132023</v>
      </c>
      <c r="DE27" s="33">
        <f t="shared" si="41"/>
        <v>0.75558564658090721</v>
      </c>
      <c r="DF27" s="33">
        <f t="shared" si="42"/>
        <v>0.75558564658090721</v>
      </c>
      <c r="DG27" s="47">
        <f t="shared" si="43"/>
        <v>-2.7758970886933021E-2</v>
      </c>
      <c r="DH27" s="48">
        <v>8</v>
      </c>
      <c r="DI27" s="48">
        <v>9</v>
      </c>
      <c r="DJ27" s="48">
        <v>9</v>
      </c>
      <c r="DK27" s="48">
        <v>9</v>
      </c>
      <c r="DL27" s="49">
        <f t="shared" si="53"/>
        <v>0.9</v>
      </c>
      <c r="DM27" s="56">
        <f>AZ27/(DC27/100)</f>
        <v>100</v>
      </c>
      <c r="DN27" s="50">
        <f t="shared" si="54"/>
        <v>30.013550135501355</v>
      </c>
      <c r="DO27" s="51">
        <f>AZ27/(AF27/100)</f>
        <v>30.013550135501355</v>
      </c>
      <c r="DP27" s="52">
        <f>DB27*DC27</f>
        <v>2968100</v>
      </c>
      <c r="DQ27" s="52">
        <f>DB27*AZ27</f>
        <v>2968100</v>
      </c>
      <c r="DR27" s="53">
        <v>1906343.83</v>
      </c>
      <c r="DS27" s="53">
        <v>2720264.33</v>
      </c>
      <c r="DT27" s="53">
        <f t="shared" si="55"/>
        <v>1061756.17</v>
      </c>
      <c r="DU27" s="52">
        <v>247835.67</v>
      </c>
      <c r="DV27" s="53">
        <f>DP27-DR27</f>
        <v>1061756.17</v>
      </c>
      <c r="DW27" s="53">
        <v>885</v>
      </c>
      <c r="DX27" s="53">
        <v>608</v>
      </c>
      <c r="DY27" s="54">
        <f t="shared" si="30"/>
        <v>53.680781758957657</v>
      </c>
      <c r="DZ27" s="54">
        <f t="shared" si="31"/>
        <v>53.229974160206716</v>
      </c>
      <c r="EA27" s="48">
        <f t="shared" si="32"/>
        <v>30.013550135501355</v>
      </c>
    </row>
    <row r="28" spans="1:131" x14ac:dyDescent="0.25">
      <c r="A28" s="23" t="s">
        <v>242</v>
      </c>
      <c r="B28" s="24">
        <v>3</v>
      </c>
      <c r="C28" s="24">
        <v>15</v>
      </c>
      <c r="D28" s="24">
        <f t="shared" si="0"/>
        <v>3111</v>
      </c>
      <c r="E28" s="24">
        <v>122</v>
      </c>
      <c r="F28" s="24">
        <v>0</v>
      </c>
      <c r="G28" s="24">
        <v>56</v>
      </c>
      <c r="H28" s="24">
        <v>41</v>
      </c>
      <c r="I28" s="24">
        <v>646</v>
      </c>
      <c r="J28" s="24">
        <v>370</v>
      </c>
      <c r="K28" s="24">
        <v>0</v>
      </c>
      <c r="L28" s="24">
        <v>1876</v>
      </c>
      <c r="M28" s="24">
        <v>0</v>
      </c>
      <c r="N28" s="24">
        <v>15</v>
      </c>
      <c r="O28" s="24">
        <v>15</v>
      </c>
      <c r="P28" s="24">
        <v>15</v>
      </c>
      <c r="Q28" s="24">
        <v>16</v>
      </c>
      <c r="R28" s="24">
        <f t="shared" si="1"/>
        <v>1</v>
      </c>
      <c r="S28" s="25">
        <v>5781</v>
      </c>
      <c r="T28" s="26">
        <v>63</v>
      </c>
      <c r="U28" s="26">
        <v>76</v>
      </c>
      <c r="V28" s="26">
        <v>498</v>
      </c>
      <c r="W28" s="26">
        <f t="shared" si="2"/>
        <v>13</v>
      </c>
      <c r="X28" s="26">
        <v>1763</v>
      </c>
      <c r="Y28" s="25">
        <v>5840</v>
      </c>
      <c r="Z28" s="26">
        <v>2346</v>
      </c>
      <c r="AA28" s="26">
        <v>2409</v>
      </c>
      <c r="AB28" s="26">
        <v>2436</v>
      </c>
      <c r="AC28" s="26">
        <f t="shared" si="3"/>
        <v>27</v>
      </c>
      <c r="AD28" s="27">
        <f t="shared" si="4"/>
        <v>1.1207970112079702</v>
      </c>
      <c r="AE28" s="28">
        <v>5</v>
      </c>
      <c r="AF28" s="29">
        <f>[1]Лист1!B28</f>
        <v>5840</v>
      </c>
      <c r="AG28" s="56">
        <v>4380</v>
      </c>
      <c r="AH28" s="29">
        <v>5840</v>
      </c>
      <c r="AI28" s="30">
        <v>2625</v>
      </c>
      <c r="AJ28" s="30">
        <v>2049</v>
      </c>
      <c r="AK28" s="31">
        <f t="shared" si="5"/>
        <v>35.443694862480541</v>
      </c>
      <c r="AL28" s="31">
        <f t="shared" si="6"/>
        <v>35.085616438356162</v>
      </c>
      <c r="AM28" s="32">
        <v>2039</v>
      </c>
      <c r="AN28" s="32">
        <v>2039</v>
      </c>
      <c r="AO28" s="32">
        <v>2043</v>
      </c>
      <c r="AP28" s="32">
        <v>2107</v>
      </c>
      <c r="AQ28" s="32">
        <v>2930</v>
      </c>
      <c r="AR28" s="32">
        <v>3078</v>
      </c>
      <c r="AS28" s="32">
        <v>3214</v>
      </c>
      <c r="AT28" s="32">
        <v>3311</v>
      </c>
      <c r="AU28" s="32">
        <v>3403</v>
      </c>
      <c r="AV28" s="32">
        <v>3501</v>
      </c>
      <c r="AW28" s="33">
        <f t="shared" si="33"/>
        <v>0.5503424657534246</v>
      </c>
      <c r="AX28" s="34">
        <v>2</v>
      </c>
      <c r="AY28" s="34">
        <v>617</v>
      </c>
      <c r="AZ28" s="34">
        <v>685</v>
      </c>
      <c r="BA28" s="33">
        <f t="shared" si="34"/>
        <v>0.5669520547945206</v>
      </c>
      <c r="BB28" s="33">
        <f t="shared" si="35"/>
        <v>0.58270547945205475</v>
      </c>
      <c r="BC28" s="33">
        <f t="shared" si="36"/>
        <v>0.59948630136986303</v>
      </c>
      <c r="BD28" s="35">
        <v>5740</v>
      </c>
      <c r="BE28" s="35">
        <v>799</v>
      </c>
      <c r="BF28" s="36"/>
      <c r="BG28" s="36"/>
      <c r="BH28" s="36"/>
      <c r="BI28" s="36"/>
      <c r="BJ28" s="33">
        <f t="shared" si="49"/>
        <v>0</v>
      </c>
      <c r="BK28" s="37">
        <v>1183</v>
      </c>
      <c r="BL28" s="37">
        <v>1223</v>
      </c>
      <c r="BM28" s="37">
        <v>1433</v>
      </c>
      <c r="BN28" s="37">
        <v>1497</v>
      </c>
      <c r="BO28" s="37">
        <v>1499</v>
      </c>
      <c r="BP28" s="37">
        <v>1497</v>
      </c>
      <c r="BQ28" s="37">
        <v>1558</v>
      </c>
      <c r="BR28" s="37">
        <v>1559</v>
      </c>
      <c r="BS28" s="37">
        <v>1562</v>
      </c>
      <c r="BT28" s="33">
        <f t="shared" si="50"/>
        <v>0</v>
      </c>
      <c r="BU28" s="33">
        <f t="shared" si="51"/>
        <v>0</v>
      </c>
      <c r="BV28" s="33">
        <f t="shared" si="52"/>
        <v>0</v>
      </c>
      <c r="BW28" s="38">
        <f t="shared" si="38"/>
        <v>3214</v>
      </c>
      <c r="BX28" s="38">
        <f t="shared" si="38"/>
        <v>3311</v>
      </c>
      <c r="BY28" s="38">
        <f t="shared" si="38"/>
        <v>3403</v>
      </c>
      <c r="BZ28" s="38">
        <f t="shared" si="38"/>
        <v>3501</v>
      </c>
      <c r="CA28" s="39">
        <f t="shared" si="10"/>
        <v>0.5503424657534246</v>
      </c>
      <c r="CB28" s="39">
        <f t="shared" si="11"/>
        <v>0.5669520547945206</v>
      </c>
      <c r="CC28" s="39">
        <f t="shared" si="39"/>
        <v>0.58270547945205475</v>
      </c>
      <c r="CD28" s="39">
        <f t="shared" si="40"/>
        <v>0.59948630136986303</v>
      </c>
      <c r="CE28" s="40">
        <v>1599</v>
      </c>
      <c r="CF28" s="41">
        <f t="shared" si="12"/>
        <v>0.44982876712328768</v>
      </c>
      <c r="CG28" s="41">
        <f t="shared" si="13"/>
        <v>0.45650684931506852</v>
      </c>
      <c r="CH28" s="41">
        <f t="shared" si="14"/>
        <v>0.46643835616438356</v>
      </c>
      <c r="CI28" s="41">
        <f t="shared" si="15"/>
        <v>0.46643835616438356</v>
      </c>
      <c r="CJ28" s="41">
        <f t="shared" si="16"/>
        <v>0.4671232876712329</v>
      </c>
      <c r="CK28" s="41">
        <f t="shared" si="17"/>
        <v>0.4780821917808219</v>
      </c>
      <c r="CL28" s="41">
        <f t="shared" si="18"/>
        <v>0.50171232876712324</v>
      </c>
      <c r="CM28" s="33">
        <f t="shared" si="19"/>
        <v>0.52705479452054793</v>
      </c>
      <c r="CN28" s="41">
        <f t="shared" si="20"/>
        <v>0.20256849315068493</v>
      </c>
      <c r="CO28" s="41">
        <f t="shared" si="21"/>
        <v>0.20941780821917808</v>
      </c>
      <c r="CP28" s="57">
        <v>38</v>
      </c>
      <c r="CQ28" s="57">
        <v>36</v>
      </c>
      <c r="CR28" s="58">
        <v>80</v>
      </c>
      <c r="CS28" s="41">
        <f t="shared" si="22"/>
        <v>0.25633561643835617</v>
      </c>
      <c r="CT28" s="41">
        <f t="shared" si="23"/>
        <v>0.25667808219178084</v>
      </c>
      <c r="CU28" s="41">
        <f t="shared" si="24"/>
        <v>0.25633561643835617</v>
      </c>
      <c r="CV28" s="41">
        <f t="shared" si="25"/>
        <v>0.26678082191780822</v>
      </c>
      <c r="CW28" s="41">
        <f t="shared" si="26"/>
        <v>0.26695205479452055</v>
      </c>
      <c r="CX28" s="44">
        <v>1596</v>
      </c>
      <c r="CY28" s="44">
        <v>1607</v>
      </c>
      <c r="CZ28" s="44">
        <v>1625</v>
      </c>
      <c r="DA28" s="33">
        <f t="shared" si="27"/>
        <v>0.27380136986301368</v>
      </c>
      <c r="DB28" s="46">
        <v>5200</v>
      </c>
      <c r="DC28" s="59">
        <v>943</v>
      </c>
      <c r="DD28" s="33">
        <f t="shared" si="28"/>
        <v>0.27328767123287673</v>
      </c>
      <c r="DE28" s="33">
        <f t="shared" si="41"/>
        <v>0.2751712328767123</v>
      </c>
      <c r="DF28" s="33">
        <f t="shared" si="42"/>
        <v>0.27825342465753422</v>
      </c>
      <c r="DG28" s="47">
        <f t="shared" si="43"/>
        <v>-0.32123287671232881</v>
      </c>
      <c r="DH28" s="56">
        <v>0</v>
      </c>
      <c r="DI28" s="56">
        <v>0</v>
      </c>
      <c r="DJ28" s="56">
        <v>0</v>
      </c>
      <c r="DK28" s="56">
        <v>1</v>
      </c>
      <c r="DL28" s="49">
        <f t="shared" si="53"/>
        <v>0.1</v>
      </c>
      <c r="DM28" s="56">
        <f>AZ28/(DC28/100)</f>
        <v>72.640509013785788</v>
      </c>
      <c r="DN28" s="50">
        <f t="shared" si="54"/>
        <v>16.147260273972602</v>
      </c>
      <c r="DO28" s="51">
        <f>AZ28/(AF28/100)</f>
        <v>11.729452054794521</v>
      </c>
      <c r="DP28" s="52">
        <f>DB28*DC28</f>
        <v>4903600</v>
      </c>
      <c r="DQ28" s="52">
        <f>DB28*AZ28</f>
        <v>3562000</v>
      </c>
      <c r="DR28" s="53">
        <v>2675039.5499999998</v>
      </c>
      <c r="DS28" s="53">
        <v>4253911.3600000003</v>
      </c>
      <c r="DT28" s="53">
        <f t="shared" si="55"/>
        <v>886960.45000000019</v>
      </c>
      <c r="DU28" s="52">
        <v>649688.64</v>
      </c>
      <c r="DV28" s="53">
        <f>DP28-DR28</f>
        <v>2228560.4500000002</v>
      </c>
      <c r="DW28" s="53">
        <v>943</v>
      </c>
      <c r="DX28" s="53">
        <v>646</v>
      </c>
      <c r="DY28" s="54">
        <f t="shared" si="30"/>
        <v>42.138038401660609</v>
      </c>
      <c r="DZ28" s="54">
        <f t="shared" si="31"/>
        <v>41.712328767123289</v>
      </c>
      <c r="EA28" s="48">
        <f t="shared" si="32"/>
        <v>10.565068493150685</v>
      </c>
    </row>
    <row r="29" spans="1:131" x14ac:dyDescent="0.25">
      <c r="A29" s="23" t="s">
        <v>243</v>
      </c>
      <c r="B29" s="24">
        <v>3</v>
      </c>
      <c r="C29" s="24">
        <v>33</v>
      </c>
      <c r="D29" s="24">
        <f t="shared" si="0"/>
        <v>3599</v>
      </c>
      <c r="E29" s="24">
        <v>71</v>
      </c>
      <c r="F29" s="24">
        <v>0</v>
      </c>
      <c r="G29" s="24">
        <v>103</v>
      </c>
      <c r="H29" s="24">
        <v>42</v>
      </c>
      <c r="I29" s="24">
        <v>1090</v>
      </c>
      <c r="J29" s="24">
        <v>1539</v>
      </c>
      <c r="K29" s="24">
        <v>192</v>
      </c>
      <c r="L29" s="24">
        <v>504</v>
      </c>
      <c r="M29" s="24">
        <v>58</v>
      </c>
      <c r="N29" s="24">
        <v>35</v>
      </c>
      <c r="O29" s="24">
        <v>37</v>
      </c>
      <c r="P29" s="24">
        <v>37</v>
      </c>
      <c r="Q29" s="24">
        <v>37</v>
      </c>
      <c r="R29" s="24">
        <f t="shared" si="1"/>
        <v>0</v>
      </c>
      <c r="S29" s="25">
        <v>6864</v>
      </c>
      <c r="T29" s="26">
        <v>997</v>
      </c>
      <c r="U29" s="26">
        <v>1314</v>
      </c>
      <c r="V29" s="26">
        <v>1398</v>
      </c>
      <c r="W29" s="26">
        <f t="shared" si="2"/>
        <v>317</v>
      </c>
      <c r="X29" s="26">
        <v>1451</v>
      </c>
      <c r="Y29" s="25">
        <v>6956</v>
      </c>
      <c r="Z29" s="26">
        <v>2005</v>
      </c>
      <c r="AA29" s="26">
        <v>2305</v>
      </c>
      <c r="AB29" s="26">
        <v>2316</v>
      </c>
      <c r="AC29" s="26">
        <f t="shared" si="3"/>
        <v>11</v>
      </c>
      <c r="AD29" s="27">
        <f t="shared" si="4"/>
        <v>0.47722342733188716</v>
      </c>
      <c r="AE29" s="28">
        <v>262</v>
      </c>
      <c r="AF29" s="29">
        <f>[1]Лист1!B29</f>
        <v>6946</v>
      </c>
      <c r="AG29" s="29"/>
      <c r="AH29" s="29">
        <v>6666</v>
      </c>
      <c r="AI29" s="30">
        <v>4536</v>
      </c>
      <c r="AJ29" s="30">
        <v>4501</v>
      </c>
      <c r="AK29" s="31">
        <f t="shared" si="5"/>
        <v>65.574009324009324</v>
      </c>
      <c r="AL29" s="31">
        <f t="shared" si="6"/>
        <v>64.706728004600336</v>
      </c>
      <c r="AM29" s="32">
        <v>3975</v>
      </c>
      <c r="AN29" s="32">
        <v>4059</v>
      </c>
      <c r="AO29" s="32">
        <v>4093</v>
      </c>
      <c r="AP29" s="32">
        <v>4551</v>
      </c>
      <c r="AQ29" s="32">
        <v>5245</v>
      </c>
      <c r="AR29" s="32">
        <v>5247</v>
      </c>
      <c r="AS29" s="32">
        <v>5256</v>
      </c>
      <c r="AT29" s="32">
        <v>5228</v>
      </c>
      <c r="AU29" s="32">
        <v>4743</v>
      </c>
      <c r="AV29" s="32">
        <v>4633</v>
      </c>
      <c r="AW29" s="33">
        <f t="shared" si="33"/>
        <v>0.7884788478847885</v>
      </c>
      <c r="AX29" s="34"/>
      <c r="AY29" s="34">
        <v>99</v>
      </c>
      <c r="AZ29" s="34">
        <v>691</v>
      </c>
      <c r="BA29" s="33">
        <f t="shared" si="34"/>
        <v>0.78427842784278423</v>
      </c>
      <c r="BB29" s="33">
        <f t="shared" si="35"/>
        <v>0.7115211521152115</v>
      </c>
      <c r="BC29" s="33">
        <f t="shared" si="36"/>
        <v>0.69501950195019502</v>
      </c>
      <c r="BD29" s="35">
        <v>15800</v>
      </c>
      <c r="BE29" s="35">
        <v>696</v>
      </c>
      <c r="BF29" s="36"/>
      <c r="BG29" s="36">
        <v>53</v>
      </c>
      <c r="BH29" s="36">
        <v>514</v>
      </c>
      <c r="BI29" s="36">
        <v>622</v>
      </c>
      <c r="BJ29" s="33">
        <f t="shared" si="49"/>
        <v>0</v>
      </c>
      <c r="BK29" s="37">
        <v>2096</v>
      </c>
      <c r="BL29" s="37">
        <v>2128</v>
      </c>
      <c r="BM29" s="37">
        <v>2432</v>
      </c>
      <c r="BN29" s="37">
        <v>2619</v>
      </c>
      <c r="BO29" s="37">
        <v>2695</v>
      </c>
      <c r="BP29" s="37">
        <v>2711</v>
      </c>
      <c r="BQ29" s="37">
        <v>2797</v>
      </c>
      <c r="BR29" s="37">
        <v>2798</v>
      </c>
      <c r="BS29" s="37">
        <v>2839</v>
      </c>
      <c r="BT29" s="33">
        <f t="shared" si="50"/>
        <v>7.9507950795079507E-3</v>
      </c>
      <c r="BU29" s="33">
        <f t="shared" si="51"/>
        <v>7.7107710771077101E-2</v>
      </c>
      <c r="BV29" s="33">
        <f t="shared" si="52"/>
        <v>9.3309330933093307E-2</v>
      </c>
      <c r="BW29" s="38">
        <f t="shared" si="38"/>
        <v>5256</v>
      </c>
      <c r="BX29" s="38">
        <f t="shared" si="38"/>
        <v>5281</v>
      </c>
      <c r="BY29" s="38">
        <f t="shared" si="38"/>
        <v>5257</v>
      </c>
      <c r="BZ29" s="38">
        <f t="shared" si="38"/>
        <v>5255</v>
      </c>
      <c r="CA29" s="39">
        <f t="shared" si="10"/>
        <v>0.7884788478847885</v>
      </c>
      <c r="CB29" s="39">
        <f t="shared" si="11"/>
        <v>0.79222922292229225</v>
      </c>
      <c r="CC29" s="39">
        <f t="shared" si="39"/>
        <v>0.78862886288628864</v>
      </c>
      <c r="CD29" s="39">
        <f t="shared" si="40"/>
        <v>0.78832883288328837</v>
      </c>
      <c r="CE29" s="40">
        <v>2844</v>
      </c>
      <c r="CF29" s="41">
        <f t="shared" si="12"/>
        <v>0.65303771955082057</v>
      </c>
      <c r="CG29" s="41">
        <f t="shared" si="13"/>
        <v>0.66225165562913912</v>
      </c>
      <c r="CH29" s="41">
        <f t="shared" si="14"/>
        <v>0.671753527209905</v>
      </c>
      <c r="CI29" s="41">
        <f t="shared" si="15"/>
        <v>0.683846818312698</v>
      </c>
      <c r="CJ29" s="41">
        <f t="shared" si="16"/>
        <v>0.6887417218543046</v>
      </c>
      <c r="CK29" s="41">
        <f t="shared" si="17"/>
        <v>0.75467895191477108</v>
      </c>
      <c r="CL29" s="41">
        <f t="shared" si="18"/>
        <v>0.75511085516844223</v>
      </c>
      <c r="CM29" s="33">
        <f t="shared" si="19"/>
        <v>0.78712871287128716</v>
      </c>
      <c r="CN29" s="41">
        <f t="shared" si="20"/>
        <v>0.30175640656492947</v>
      </c>
      <c r="CO29" s="41">
        <f t="shared" si="21"/>
        <v>0.30636337460408869</v>
      </c>
      <c r="CP29" s="42">
        <v>90</v>
      </c>
      <c r="CQ29" s="42">
        <v>59</v>
      </c>
      <c r="CR29" s="43">
        <v>73.33</v>
      </c>
      <c r="CS29" s="41">
        <f t="shared" si="22"/>
        <v>0.37705154045493811</v>
      </c>
      <c r="CT29" s="41">
        <f t="shared" si="23"/>
        <v>0.38799308954794126</v>
      </c>
      <c r="CU29" s="41">
        <f t="shared" si="24"/>
        <v>0.3902965735675209</v>
      </c>
      <c r="CV29" s="41">
        <f t="shared" si="25"/>
        <v>0.40267780017276128</v>
      </c>
      <c r="CW29" s="41">
        <f t="shared" si="26"/>
        <v>0.40282176792398505</v>
      </c>
      <c r="CX29" s="44">
        <v>2845</v>
      </c>
      <c r="CY29" s="44">
        <v>2845</v>
      </c>
      <c r="CZ29" s="44">
        <v>2870</v>
      </c>
      <c r="DA29" s="33">
        <f t="shared" si="27"/>
        <v>0.42664266426642666</v>
      </c>
      <c r="DB29" s="46">
        <v>6000</v>
      </c>
      <c r="DC29" s="46">
        <v>695</v>
      </c>
      <c r="DD29" s="33">
        <f t="shared" si="28"/>
        <v>0.4267926792679268</v>
      </c>
      <c r="DE29" s="33">
        <f t="shared" si="41"/>
        <v>0.4267926792679268</v>
      </c>
      <c r="DF29" s="33">
        <f t="shared" si="42"/>
        <v>0.43054305430543055</v>
      </c>
      <c r="DG29" s="47">
        <f t="shared" si="43"/>
        <v>-0.35778577857785782</v>
      </c>
      <c r="DH29" s="48">
        <v>8</v>
      </c>
      <c r="DI29" s="48">
        <v>8</v>
      </c>
      <c r="DJ29" s="48">
        <v>9</v>
      </c>
      <c r="DK29" s="48">
        <v>9</v>
      </c>
      <c r="DL29" s="49">
        <f t="shared" si="53"/>
        <v>0.9</v>
      </c>
      <c r="DM29" s="56">
        <f>AZ29/(DC29/100)</f>
        <v>99.42446043165468</v>
      </c>
      <c r="DN29" s="50">
        <f t="shared" si="54"/>
        <v>10.00575871004895</v>
      </c>
      <c r="DO29" s="51">
        <f>AZ29/(AF29/100)</f>
        <v>9.9481716095594592</v>
      </c>
      <c r="DP29" s="52">
        <f>DB29*DC29</f>
        <v>4170000</v>
      </c>
      <c r="DQ29" s="52">
        <f>DB29*AZ29</f>
        <v>4146000</v>
      </c>
      <c r="DR29" s="53">
        <v>1132811.22</v>
      </c>
      <c r="DS29" s="53">
        <v>4086173.76</v>
      </c>
      <c r="DT29" s="53">
        <f t="shared" si="55"/>
        <v>3013188.7800000003</v>
      </c>
      <c r="DU29" s="52">
        <v>83826.14</v>
      </c>
      <c r="DV29" s="53">
        <f>DP29-DR29</f>
        <v>3037188.7800000003</v>
      </c>
      <c r="DW29" s="53">
        <v>1279</v>
      </c>
      <c r="DX29" s="53">
        <v>372</v>
      </c>
      <c r="DY29" s="54">
        <f t="shared" si="30"/>
        <v>33.74125874125874</v>
      </c>
      <c r="DZ29" s="54">
        <f t="shared" si="31"/>
        <v>33.294997124784359</v>
      </c>
      <c r="EA29" s="48">
        <f t="shared" si="32"/>
        <v>1.4252807371148863</v>
      </c>
    </row>
    <row r="30" spans="1:131" x14ac:dyDescent="0.25">
      <c r="A30" s="23" t="s">
        <v>244</v>
      </c>
      <c r="B30" s="24">
        <v>2</v>
      </c>
      <c r="C30" s="24">
        <v>28</v>
      </c>
      <c r="D30" s="24">
        <f t="shared" si="0"/>
        <v>1990</v>
      </c>
      <c r="E30" s="24">
        <v>17</v>
      </c>
      <c r="F30" s="24">
        <v>0</v>
      </c>
      <c r="G30" s="24">
        <v>216</v>
      </c>
      <c r="H30" s="24">
        <v>51</v>
      </c>
      <c r="I30" s="24">
        <v>1107</v>
      </c>
      <c r="J30" s="24">
        <v>510</v>
      </c>
      <c r="K30" s="24">
        <v>0</v>
      </c>
      <c r="L30" s="24">
        <v>89</v>
      </c>
      <c r="M30" s="24">
        <v>0</v>
      </c>
      <c r="N30" s="24">
        <v>35</v>
      </c>
      <c r="O30" s="24">
        <v>36</v>
      </c>
      <c r="P30" s="24">
        <v>36</v>
      </c>
      <c r="Q30" s="24">
        <v>35</v>
      </c>
      <c r="R30" s="24">
        <f t="shared" si="1"/>
        <v>-1</v>
      </c>
      <c r="S30" s="25">
        <v>9362</v>
      </c>
      <c r="T30" s="26">
        <v>1037</v>
      </c>
      <c r="U30" s="26">
        <v>1089</v>
      </c>
      <c r="V30" s="26">
        <v>1289</v>
      </c>
      <c r="W30" s="26">
        <f t="shared" si="2"/>
        <v>52</v>
      </c>
      <c r="X30" s="26">
        <v>1828</v>
      </c>
      <c r="Y30" s="25">
        <v>9717</v>
      </c>
      <c r="Z30" s="26">
        <v>2587</v>
      </c>
      <c r="AA30" s="26">
        <v>2942</v>
      </c>
      <c r="AB30" s="26">
        <v>2955</v>
      </c>
      <c r="AC30" s="26">
        <f t="shared" si="3"/>
        <v>13</v>
      </c>
      <c r="AD30" s="27">
        <f t="shared" si="4"/>
        <v>0.44187627464309992</v>
      </c>
      <c r="AE30" s="28">
        <v>1</v>
      </c>
      <c r="AF30" s="29">
        <v>9666</v>
      </c>
      <c r="AG30" s="81">
        <v>7250</v>
      </c>
      <c r="AH30" s="29">
        <v>9912</v>
      </c>
      <c r="AI30" s="30">
        <v>4713</v>
      </c>
      <c r="AJ30" s="30">
        <v>4622</v>
      </c>
      <c r="AK30" s="31">
        <f t="shared" si="5"/>
        <v>49.369792779320655</v>
      </c>
      <c r="AL30" s="31">
        <f t="shared" si="6"/>
        <v>47.566121230832557</v>
      </c>
      <c r="AM30" s="32">
        <v>4504</v>
      </c>
      <c r="AN30" s="32">
        <v>4535</v>
      </c>
      <c r="AO30" s="32">
        <v>4539</v>
      </c>
      <c r="AP30" s="32">
        <v>4546</v>
      </c>
      <c r="AQ30" s="32">
        <v>5693</v>
      </c>
      <c r="AR30" s="32">
        <v>5699</v>
      </c>
      <c r="AS30" s="32">
        <v>5314</v>
      </c>
      <c r="AT30" s="32">
        <v>5240</v>
      </c>
      <c r="AU30" s="32">
        <v>5184</v>
      </c>
      <c r="AV30" s="32">
        <v>5226</v>
      </c>
      <c r="AW30" s="33">
        <f t="shared" si="33"/>
        <v>0.53611783696529458</v>
      </c>
      <c r="AX30" s="34">
        <v>848</v>
      </c>
      <c r="AY30" s="34">
        <v>932</v>
      </c>
      <c r="AZ30" s="34">
        <v>1149</v>
      </c>
      <c r="BA30" s="33">
        <f t="shared" si="34"/>
        <v>0.52865213882163031</v>
      </c>
      <c r="BB30" s="33">
        <f t="shared" si="35"/>
        <v>0.52300242130750607</v>
      </c>
      <c r="BC30" s="33">
        <f t="shared" si="36"/>
        <v>0.52723970944309928</v>
      </c>
      <c r="BD30" s="35">
        <v>12060</v>
      </c>
      <c r="BE30" s="35">
        <v>1150</v>
      </c>
      <c r="BF30" s="36">
        <v>529</v>
      </c>
      <c r="BG30" s="36">
        <v>653</v>
      </c>
      <c r="BH30" s="36">
        <v>845</v>
      </c>
      <c r="BI30" s="36">
        <v>892</v>
      </c>
      <c r="BJ30" s="33">
        <f t="shared" si="49"/>
        <v>5.3369652945924134E-2</v>
      </c>
      <c r="BK30" s="37">
        <v>3753</v>
      </c>
      <c r="BL30" s="37">
        <v>3766</v>
      </c>
      <c r="BM30" s="37">
        <v>4038</v>
      </c>
      <c r="BN30" s="37">
        <v>4180</v>
      </c>
      <c r="BO30" s="37">
        <v>4316</v>
      </c>
      <c r="BP30" s="37">
        <v>4378</v>
      </c>
      <c r="BQ30" s="37">
        <v>4483</v>
      </c>
      <c r="BR30" s="37">
        <v>4482</v>
      </c>
      <c r="BS30" s="37">
        <v>4476</v>
      </c>
      <c r="BT30" s="33">
        <f t="shared" si="50"/>
        <v>6.5879741727199348E-2</v>
      </c>
      <c r="BU30" s="33">
        <f t="shared" si="51"/>
        <v>8.5250201775625506E-2</v>
      </c>
      <c r="BV30" s="33">
        <f t="shared" si="52"/>
        <v>8.9991928974979818E-2</v>
      </c>
      <c r="BW30" s="38">
        <f t="shared" si="38"/>
        <v>5843</v>
      </c>
      <c r="BX30" s="38">
        <f t="shared" si="38"/>
        <v>5893</v>
      </c>
      <c r="BY30" s="38">
        <f t="shared" si="38"/>
        <v>6029</v>
      </c>
      <c r="BZ30" s="38">
        <f t="shared" si="38"/>
        <v>6118</v>
      </c>
      <c r="CA30" s="39">
        <f t="shared" si="10"/>
        <v>0.58948748991121869</v>
      </c>
      <c r="CB30" s="39">
        <f t="shared" si="11"/>
        <v>0.59453188054882966</v>
      </c>
      <c r="CC30" s="39">
        <f t="shared" si="39"/>
        <v>0.60825262308313155</v>
      </c>
      <c r="CD30" s="39">
        <f t="shared" si="40"/>
        <v>0.61723163841807904</v>
      </c>
      <c r="CE30" s="40">
        <v>4552</v>
      </c>
      <c r="CF30" s="41">
        <f t="shared" si="12"/>
        <v>0.57531553900268984</v>
      </c>
      <c r="CG30" s="41">
        <f t="shared" si="13"/>
        <v>0.57459135112766402</v>
      </c>
      <c r="CH30" s="41">
        <f t="shared" si="14"/>
        <v>0.584833436788744</v>
      </c>
      <c r="CI30" s="41">
        <f t="shared" si="15"/>
        <v>0.58804055452100146</v>
      </c>
      <c r="CJ30" s="41">
        <f t="shared" si="16"/>
        <v>0.58845437616387342</v>
      </c>
      <c r="CK30" s="41">
        <f t="shared" si="17"/>
        <v>0.58917856403889923</v>
      </c>
      <c r="CL30" s="41">
        <f t="shared" si="18"/>
        <v>0.58897165321746325</v>
      </c>
      <c r="CM30" s="33">
        <f t="shared" si="19"/>
        <v>0.57495964487489915</v>
      </c>
      <c r="CN30" s="41">
        <f t="shared" si="20"/>
        <v>0.38826815642458101</v>
      </c>
      <c r="CO30" s="41">
        <f t="shared" si="21"/>
        <v>0.38961307676391477</v>
      </c>
      <c r="CP30" s="42">
        <v>38</v>
      </c>
      <c r="CQ30" s="42">
        <v>38</v>
      </c>
      <c r="CR30" s="43">
        <v>100</v>
      </c>
      <c r="CS30" s="41">
        <f t="shared" si="22"/>
        <v>0.43244361680115873</v>
      </c>
      <c r="CT30" s="41">
        <f t="shared" si="23"/>
        <v>0.44651355265880405</v>
      </c>
      <c r="CU30" s="41">
        <f t="shared" si="24"/>
        <v>0.45292778812331885</v>
      </c>
      <c r="CV30" s="41">
        <f t="shared" si="25"/>
        <v>0.46379060624870683</v>
      </c>
      <c r="CW30" s="41">
        <f t="shared" si="26"/>
        <v>0.46368715083798884</v>
      </c>
      <c r="CX30" s="44">
        <v>4574</v>
      </c>
      <c r="CY30" s="44">
        <v>4838</v>
      </c>
      <c r="CZ30" s="44">
        <v>5021</v>
      </c>
      <c r="DA30" s="33">
        <f t="shared" si="27"/>
        <v>0.45924132364810333</v>
      </c>
      <c r="DB30" s="46">
        <v>5400</v>
      </c>
      <c r="DC30" s="46">
        <v>1150</v>
      </c>
      <c r="DD30" s="33">
        <f t="shared" si="28"/>
        <v>0.46146085552865213</v>
      </c>
      <c r="DE30" s="33">
        <f t="shared" si="41"/>
        <v>0.48809523809523808</v>
      </c>
      <c r="DF30" s="33">
        <f t="shared" si="42"/>
        <v>0.50655770782889431</v>
      </c>
      <c r="DG30" s="47">
        <f t="shared" si="43"/>
        <v>-0.11067393058918473</v>
      </c>
      <c r="DH30" s="48">
        <v>8</v>
      </c>
      <c r="DI30" s="48">
        <v>8</v>
      </c>
      <c r="DJ30" s="48">
        <v>8</v>
      </c>
      <c r="DK30" s="48">
        <v>9</v>
      </c>
      <c r="DL30" s="49">
        <f t="shared" si="53"/>
        <v>0.9</v>
      </c>
      <c r="DM30" s="56">
        <f>AZ30/(DC30/100)</f>
        <v>99.913043478260875</v>
      </c>
      <c r="DN30" s="50">
        <f t="shared" si="54"/>
        <v>11.897372232567763</v>
      </c>
      <c r="DO30" s="51">
        <f>AZ30/(AF30/100)</f>
        <v>11.887026691495965</v>
      </c>
      <c r="DP30" s="52">
        <f>DB30*DC30</f>
        <v>6210000</v>
      </c>
      <c r="DQ30" s="52">
        <f>DB30*AZ30</f>
        <v>6204600</v>
      </c>
      <c r="DR30" s="53">
        <v>5649709</v>
      </c>
      <c r="DS30" s="53">
        <v>5961981.5</v>
      </c>
      <c r="DT30" s="53">
        <f t="shared" si="55"/>
        <v>554891</v>
      </c>
      <c r="DU30" s="52">
        <v>248018.5</v>
      </c>
      <c r="DV30" s="53">
        <f>DP30-DR30</f>
        <v>560291</v>
      </c>
      <c r="DW30" s="53">
        <v>1426</v>
      </c>
      <c r="DX30" s="53">
        <v>1419</v>
      </c>
      <c r="DY30" s="54">
        <f t="shared" si="30"/>
        <v>31.563768425550094</v>
      </c>
      <c r="DZ30" s="54">
        <f t="shared" si="31"/>
        <v>30.410620561901823</v>
      </c>
      <c r="EA30" s="48">
        <f t="shared" si="32"/>
        <v>9.6420442789157867</v>
      </c>
    </row>
    <row r="31" spans="1:131" x14ac:dyDescent="0.25">
      <c r="A31" s="23" t="s">
        <v>245</v>
      </c>
      <c r="B31" s="24">
        <v>2</v>
      </c>
      <c r="C31" s="24">
        <v>6</v>
      </c>
      <c r="D31" s="24">
        <f t="shared" si="0"/>
        <v>811</v>
      </c>
      <c r="E31" s="24">
        <v>62</v>
      </c>
      <c r="F31" s="24">
        <v>0</v>
      </c>
      <c r="G31" s="24">
        <v>46</v>
      </c>
      <c r="H31" s="24">
        <v>20</v>
      </c>
      <c r="I31" s="24">
        <v>546</v>
      </c>
      <c r="J31" s="24">
        <v>117</v>
      </c>
      <c r="K31" s="24">
        <v>0</v>
      </c>
      <c r="L31" s="24">
        <v>20</v>
      </c>
      <c r="M31" s="24">
        <v>0</v>
      </c>
      <c r="N31" s="24">
        <v>7</v>
      </c>
      <c r="O31" s="24">
        <v>10</v>
      </c>
      <c r="P31" s="24">
        <v>11</v>
      </c>
      <c r="Q31" s="24">
        <v>11</v>
      </c>
      <c r="R31" s="24">
        <f t="shared" si="1"/>
        <v>0</v>
      </c>
      <c r="S31" s="25">
        <v>2151</v>
      </c>
      <c r="T31" s="26">
        <v>74</v>
      </c>
      <c r="U31" s="26">
        <v>76</v>
      </c>
      <c r="V31" s="26">
        <v>80</v>
      </c>
      <c r="W31" s="26">
        <f t="shared" si="2"/>
        <v>2</v>
      </c>
      <c r="X31" s="26">
        <v>88</v>
      </c>
      <c r="Y31" s="25">
        <v>2202</v>
      </c>
      <c r="Z31" s="26">
        <v>139</v>
      </c>
      <c r="AA31" s="26">
        <v>467</v>
      </c>
      <c r="AB31" s="26">
        <v>475</v>
      </c>
      <c r="AC31" s="26">
        <f t="shared" si="3"/>
        <v>8</v>
      </c>
      <c r="AD31" s="27">
        <f t="shared" si="4"/>
        <v>1.7130620985010707</v>
      </c>
      <c r="AE31" s="28">
        <v>38</v>
      </c>
      <c r="AF31" s="29">
        <f>[1]Лист1!B31</f>
        <v>2202</v>
      </c>
      <c r="AG31" s="29"/>
      <c r="AH31" s="29">
        <v>2235</v>
      </c>
      <c r="AI31" s="30">
        <v>604</v>
      </c>
      <c r="AJ31" s="30">
        <v>624</v>
      </c>
      <c r="AK31" s="31">
        <f t="shared" si="5"/>
        <v>29.009762900976288</v>
      </c>
      <c r="AL31" s="31">
        <f t="shared" si="6"/>
        <v>28.337874659400544</v>
      </c>
      <c r="AM31" s="32">
        <v>626</v>
      </c>
      <c r="AN31" s="32">
        <v>666</v>
      </c>
      <c r="AO31" s="32">
        <v>770</v>
      </c>
      <c r="AP31" s="32">
        <v>845</v>
      </c>
      <c r="AQ31" s="32">
        <v>845</v>
      </c>
      <c r="AR31" s="32">
        <v>848</v>
      </c>
      <c r="AS31" s="32">
        <v>856</v>
      </c>
      <c r="AT31" s="32">
        <v>856</v>
      </c>
      <c r="AU31" s="32">
        <v>853</v>
      </c>
      <c r="AV31" s="32">
        <v>857</v>
      </c>
      <c r="AW31" s="33">
        <f t="shared" si="33"/>
        <v>0.38299776286353465</v>
      </c>
      <c r="AX31" s="34"/>
      <c r="AY31" s="34"/>
      <c r="AZ31" s="34"/>
      <c r="BA31" s="33">
        <f t="shared" si="34"/>
        <v>0.38299776286353465</v>
      </c>
      <c r="BB31" s="33">
        <f t="shared" si="35"/>
        <v>0.38165548098434005</v>
      </c>
      <c r="BC31" s="33">
        <f t="shared" si="36"/>
        <v>0.38344519015659956</v>
      </c>
      <c r="BD31" s="35"/>
      <c r="BE31" s="35"/>
      <c r="BF31" s="36"/>
      <c r="BG31" s="36"/>
      <c r="BH31" s="36"/>
      <c r="BI31" s="36"/>
      <c r="BJ31" s="33"/>
      <c r="BK31" s="37"/>
      <c r="BL31" s="37"/>
      <c r="BM31" s="37"/>
      <c r="BN31" s="37"/>
      <c r="BO31" s="37"/>
      <c r="BP31" s="37"/>
      <c r="BQ31" s="37"/>
      <c r="BR31" s="37"/>
      <c r="BS31" s="37"/>
      <c r="BT31" s="33"/>
      <c r="BU31" s="33"/>
      <c r="BV31" s="33"/>
      <c r="BW31" s="38">
        <f t="shared" si="38"/>
        <v>856</v>
      </c>
      <c r="BX31" s="38">
        <f t="shared" si="38"/>
        <v>856</v>
      </c>
      <c r="BY31" s="38">
        <f t="shared" si="38"/>
        <v>853</v>
      </c>
      <c r="BZ31" s="38">
        <f t="shared" si="38"/>
        <v>857</v>
      </c>
      <c r="CA31" s="39">
        <f t="shared" si="10"/>
        <v>0.38299776286353465</v>
      </c>
      <c r="CB31" s="39">
        <f t="shared" si="11"/>
        <v>0.38299776286353465</v>
      </c>
      <c r="CC31" s="39">
        <f t="shared" si="39"/>
        <v>0.38165548098434005</v>
      </c>
      <c r="CD31" s="39">
        <f t="shared" si="40"/>
        <v>0.38344519015659956</v>
      </c>
      <c r="CE31" s="40">
        <v>982</v>
      </c>
      <c r="CF31" s="41">
        <f t="shared" si="12"/>
        <v>0.2742960944595822</v>
      </c>
      <c r="CG31" s="41">
        <f t="shared" si="13"/>
        <v>0.28337874659400547</v>
      </c>
      <c r="CH31" s="41">
        <f t="shared" si="14"/>
        <v>0.28428701180744775</v>
      </c>
      <c r="CI31" s="41">
        <f t="shared" si="15"/>
        <v>0.3024523160762943</v>
      </c>
      <c r="CJ31" s="41">
        <f t="shared" si="16"/>
        <v>0.34968210717529519</v>
      </c>
      <c r="CK31" s="41">
        <f t="shared" si="17"/>
        <v>0.38374205267938238</v>
      </c>
      <c r="CL31" s="41">
        <f t="shared" si="18"/>
        <v>0.38374205267938238</v>
      </c>
      <c r="CM31" s="33">
        <f t="shared" si="19"/>
        <v>0.37941834451901568</v>
      </c>
      <c r="CN31" s="41">
        <f t="shared" si="20"/>
        <v>0</v>
      </c>
      <c r="CO31" s="41">
        <f t="shared" si="21"/>
        <v>0</v>
      </c>
      <c r="CP31" s="42"/>
      <c r="CQ31" s="42"/>
      <c r="CR31" s="43"/>
      <c r="CS31" s="41">
        <f t="shared" si="22"/>
        <v>0</v>
      </c>
      <c r="CT31" s="41">
        <f t="shared" si="23"/>
        <v>0</v>
      </c>
      <c r="CU31" s="41">
        <f t="shared" si="24"/>
        <v>0</v>
      </c>
      <c r="CV31" s="41">
        <f t="shared" si="25"/>
        <v>0</v>
      </c>
      <c r="CW31" s="41">
        <f t="shared" si="26"/>
        <v>0</v>
      </c>
      <c r="CX31" s="44">
        <v>982</v>
      </c>
      <c r="CY31" s="44">
        <v>983</v>
      </c>
      <c r="CZ31" s="44">
        <v>983</v>
      </c>
      <c r="DA31" s="33">
        <f t="shared" si="27"/>
        <v>0.43937360178970919</v>
      </c>
      <c r="DB31" s="46"/>
      <c r="DC31" s="46"/>
      <c r="DD31" s="33">
        <f t="shared" si="28"/>
        <v>0.43937360178970919</v>
      </c>
      <c r="DE31" s="33">
        <f t="shared" si="41"/>
        <v>0.43982102908277404</v>
      </c>
      <c r="DF31" s="33">
        <f t="shared" si="42"/>
        <v>0.43982102908277404</v>
      </c>
      <c r="DG31" s="47">
        <f t="shared" si="43"/>
        <v>5.6375838926174482E-2</v>
      </c>
      <c r="DH31" s="48"/>
      <c r="DI31" s="48"/>
      <c r="DJ31" s="48"/>
      <c r="DK31" s="68">
        <v>0</v>
      </c>
      <c r="DL31" s="69">
        <f>DK31/$ED$1</f>
        <v>0</v>
      </c>
      <c r="DM31" s="56"/>
      <c r="DN31" s="50"/>
      <c r="DO31" s="51"/>
      <c r="DP31" s="52"/>
      <c r="DQ31" s="52"/>
      <c r="DR31" s="53"/>
      <c r="DS31" s="53"/>
      <c r="DT31" s="53"/>
      <c r="DU31" s="52"/>
      <c r="DV31" s="53"/>
      <c r="DW31" s="53"/>
      <c r="DX31" s="53"/>
      <c r="DY31" s="54">
        <f t="shared" si="30"/>
        <v>22.08275220827522</v>
      </c>
      <c r="DZ31" s="54">
        <f t="shared" si="31"/>
        <v>21.571298819255222</v>
      </c>
      <c r="EA31" s="48">
        <f t="shared" si="32"/>
        <v>0</v>
      </c>
    </row>
    <row r="32" spans="1:131" x14ac:dyDescent="0.25">
      <c r="A32" s="23" t="s">
        <v>246</v>
      </c>
      <c r="B32" s="24">
        <v>3</v>
      </c>
      <c r="C32" s="24">
        <v>3</v>
      </c>
      <c r="D32" s="24">
        <f t="shared" si="0"/>
        <v>1744</v>
      </c>
      <c r="E32" s="24">
        <v>0</v>
      </c>
      <c r="F32" s="24">
        <v>97</v>
      </c>
      <c r="G32" s="24">
        <v>21</v>
      </c>
      <c r="H32" s="24">
        <v>21</v>
      </c>
      <c r="I32" s="24">
        <v>656</v>
      </c>
      <c r="J32" s="24">
        <v>392</v>
      </c>
      <c r="K32" s="24">
        <v>0</v>
      </c>
      <c r="L32" s="24">
        <v>557</v>
      </c>
      <c r="M32" s="24">
        <v>0</v>
      </c>
      <c r="N32" s="24">
        <v>3</v>
      </c>
      <c r="O32" s="24">
        <v>3</v>
      </c>
      <c r="P32" s="24">
        <v>3</v>
      </c>
      <c r="Q32" s="24">
        <v>3</v>
      </c>
      <c r="R32" s="24">
        <f t="shared" si="1"/>
        <v>0</v>
      </c>
      <c r="S32" s="25">
        <v>1855</v>
      </c>
      <c r="T32" s="26">
        <v>653</v>
      </c>
      <c r="U32" s="26">
        <v>653</v>
      </c>
      <c r="V32" s="26">
        <v>686</v>
      </c>
      <c r="W32" s="26">
        <f t="shared" si="2"/>
        <v>0</v>
      </c>
      <c r="X32" s="26">
        <v>954</v>
      </c>
      <c r="Y32" s="25">
        <v>1885</v>
      </c>
      <c r="Z32" s="26">
        <v>1419</v>
      </c>
      <c r="AA32" s="26">
        <v>1508</v>
      </c>
      <c r="AB32" s="26">
        <v>1509</v>
      </c>
      <c r="AC32" s="26">
        <f t="shared" si="3"/>
        <v>1</v>
      </c>
      <c r="AD32" s="27">
        <f t="shared" si="4"/>
        <v>6.6312997347480113E-2</v>
      </c>
      <c r="AE32" s="28">
        <v>1064</v>
      </c>
      <c r="AF32" s="29">
        <f>[1]Лист1!B32</f>
        <v>1885</v>
      </c>
      <c r="AG32" s="29">
        <v>1181</v>
      </c>
      <c r="AH32" s="29">
        <v>1898</v>
      </c>
      <c r="AI32" s="30">
        <v>1143</v>
      </c>
      <c r="AJ32" s="30">
        <v>1144</v>
      </c>
      <c r="AK32" s="31">
        <f t="shared" si="5"/>
        <v>61.671159029649594</v>
      </c>
      <c r="AL32" s="31">
        <f t="shared" si="6"/>
        <v>60.689655172413786</v>
      </c>
      <c r="AM32" s="32">
        <v>1162</v>
      </c>
      <c r="AN32" s="32">
        <v>1162</v>
      </c>
      <c r="AO32" s="32">
        <v>1162</v>
      </c>
      <c r="AP32" s="32">
        <v>1162</v>
      </c>
      <c r="AQ32" s="32">
        <v>1161</v>
      </c>
      <c r="AR32" s="32">
        <v>1166</v>
      </c>
      <c r="AS32" s="32">
        <v>1249</v>
      </c>
      <c r="AT32" s="32">
        <v>1255</v>
      </c>
      <c r="AU32" s="32">
        <v>1274</v>
      </c>
      <c r="AV32" s="32">
        <v>1278</v>
      </c>
      <c r="AW32" s="33">
        <f t="shared" si="33"/>
        <v>0.65806111696522651</v>
      </c>
      <c r="AX32" s="34"/>
      <c r="AY32" s="34"/>
      <c r="AZ32" s="34"/>
      <c r="BA32" s="33">
        <f t="shared" si="34"/>
        <v>0.66122233930453111</v>
      </c>
      <c r="BB32" s="33">
        <f t="shared" si="35"/>
        <v>0.67123287671232879</v>
      </c>
      <c r="BC32" s="33">
        <f t="shared" si="36"/>
        <v>0.67334035827186511</v>
      </c>
      <c r="BD32" s="63">
        <v>5750</v>
      </c>
      <c r="BE32" s="63">
        <v>53</v>
      </c>
      <c r="BF32" s="36"/>
      <c r="BG32" s="36"/>
      <c r="BH32" s="36"/>
      <c r="BI32" s="36"/>
      <c r="BJ32" s="33"/>
      <c r="BK32" s="37"/>
      <c r="BL32" s="37"/>
      <c r="BM32" s="37"/>
      <c r="BN32" s="37"/>
      <c r="BO32" s="37"/>
      <c r="BP32" s="37"/>
      <c r="BQ32" s="37"/>
      <c r="BR32" s="37"/>
      <c r="BS32" s="37"/>
      <c r="BT32" s="33"/>
      <c r="BU32" s="33"/>
      <c r="BV32" s="33"/>
      <c r="BW32" s="38">
        <f t="shared" si="38"/>
        <v>1249</v>
      </c>
      <c r="BX32" s="38">
        <f t="shared" si="38"/>
        <v>1255</v>
      </c>
      <c r="BY32" s="38">
        <f t="shared" si="38"/>
        <v>1274</v>
      </c>
      <c r="BZ32" s="38">
        <f t="shared" si="38"/>
        <v>1278</v>
      </c>
      <c r="CA32" s="39">
        <f t="shared" si="10"/>
        <v>0.65806111696522651</v>
      </c>
      <c r="CB32" s="39">
        <f t="shared" si="11"/>
        <v>0.66122233930453111</v>
      </c>
      <c r="CC32" s="39">
        <f t="shared" si="39"/>
        <v>0.67123287671232879</v>
      </c>
      <c r="CD32" s="39">
        <f t="shared" si="40"/>
        <v>0.67334035827186511</v>
      </c>
      <c r="CE32" s="40">
        <v>729</v>
      </c>
      <c r="CF32" s="41">
        <f t="shared" si="12"/>
        <v>0.60636604774535807</v>
      </c>
      <c r="CG32" s="41">
        <f t="shared" si="13"/>
        <v>0.60689655172413792</v>
      </c>
      <c r="CH32" s="41">
        <f t="shared" si="14"/>
        <v>0.61644562334217512</v>
      </c>
      <c r="CI32" s="41">
        <f t="shared" si="15"/>
        <v>0.61644562334217512</v>
      </c>
      <c r="CJ32" s="41">
        <f t="shared" si="16"/>
        <v>0.61644562334217512</v>
      </c>
      <c r="CK32" s="41">
        <f t="shared" si="17"/>
        <v>0.61644562334217512</v>
      </c>
      <c r="CL32" s="41">
        <f t="shared" si="18"/>
        <v>0.61591511936339527</v>
      </c>
      <c r="CM32" s="33">
        <f t="shared" si="19"/>
        <v>0.61433087460484725</v>
      </c>
      <c r="CN32" s="41">
        <f t="shared" si="20"/>
        <v>0</v>
      </c>
      <c r="CO32" s="41">
        <f t="shared" si="21"/>
        <v>0</v>
      </c>
      <c r="CP32" s="42"/>
      <c r="CQ32" s="42"/>
      <c r="CR32" s="43"/>
      <c r="CS32" s="41">
        <f t="shared" si="22"/>
        <v>0</v>
      </c>
      <c r="CT32" s="41">
        <f t="shared" si="23"/>
        <v>0</v>
      </c>
      <c r="CU32" s="41">
        <f t="shared" si="24"/>
        <v>0</v>
      </c>
      <c r="CV32" s="41">
        <f t="shared" si="25"/>
        <v>0</v>
      </c>
      <c r="CW32" s="41">
        <f t="shared" si="26"/>
        <v>0</v>
      </c>
      <c r="CX32" s="44">
        <v>737</v>
      </c>
      <c r="CY32" s="44">
        <v>738</v>
      </c>
      <c r="CZ32" s="44">
        <v>737</v>
      </c>
      <c r="DA32" s="33">
        <f t="shared" si="27"/>
        <v>0.3840885142255005</v>
      </c>
      <c r="DB32" s="46"/>
      <c r="DC32" s="46"/>
      <c r="DD32" s="33">
        <f t="shared" si="28"/>
        <v>0.38830347734457321</v>
      </c>
      <c r="DE32" s="33">
        <f t="shared" si="41"/>
        <v>0.38883034773445735</v>
      </c>
      <c r="DF32" s="33">
        <f t="shared" si="42"/>
        <v>0.38830347734457321</v>
      </c>
      <c r="DG32" s="47">
        <f t="shared" si="43"/>
        <v>-0.2850368809272919</v>
      </c>
      <c r="DH32" s="48"/>
      <c r="DI32" s="48"/>
      <c r="DJ32" s="48"/>
      <c r="DK32" s="68">
        <v>1</v>
      </c>
      <c r="DL32" s="69">
        <f>DK32/$ED$1</f>
        <v>6.6666666666666666E-2</v>
      </c>
      <c r="DM32" s="56"/>
      <c r="DN32" s="50"/>
      <c r="DO32" s="51"/>
      <c r="DP32" s="52"/>
      <c r="DQ32" s="52"/>
      <c r="DR32" s="53"/>
      <c r="DS32" s="53"/>
      <c r="DT32" s="53"/>
      <c r="DU32" s="52"/>
      <c r="DV32" s="53"/>
      <c r="DW32" s="53"/>
      <c r="DX32" s="53"/>
      <c r="DY32" s="54">
        <f t="shared" si="30"/>
        <v>81.347708894878707</v>
      </c>
      <c r="DZ32" s="54">
        <f t="shared" si="31"/>
        <v>80.053050397877982</v>
      </c>
      <c r="EA32" s="48">
        <f t="shared" si="32"/>
        <v>0</v>
      </c>
    </row>
    <row r="33" spans="1:131" x14ac:dyDescent="0.25">
      <c r="A33" s="23" t="s">
        <v>247</v>
      </c>
      <c r="B33" s="24">
        <v>2</v>
      </c>
      <c r="C33" s="24">
        <v>3</v>
      </c>
      <c r="D33" s="24">
        <f t="shared" si="0"/>
        <v>2160</v>
      </c>
      <c r="E33" s="24">
        <v>95</v>
      </c>
      <c r="F33" s="24">
        <v>0</v>
      </c>
      <c r="G33" s="24">
        <v>22</v>
      </c>
      <c r="H33" s="24">
        <v>90</v>
      </c>
      <c r="I33" s="24">
        <v>603</v>
      </c>
      <c r="J33" s="24">
        <v>942</v>
      </c>
      <c r="K33" s="24">
        <v>0</v>
      </c>
      <c r="L33" s="24">
        <v>408</v>
      </c>
      <c r="M33" s="24">
        <v>0</v>
      </c>
      <c r="N33" s="24">
        <v>7</v>
      </c>
      <c r="O33" s="24">
        <v>12</v>
      </c>
      <c r="P33" s="24">
        <v>13</v>
      </c>
      <c r="Q33" s="24">
        <v>13</v>
      </c>
      <c r="R33" s="24">
        <f t="shared" si="1"/>
        <v>0</v>
      </c>
      <c r="S33" s="25">
        <v>4130</v>
      </c>
      <c r="T33" s="26">
        <v>710</v>
      </c>
      <c r="U33" s="26">
        <v>766</v>
      </c>
      <c r="V33" s="26">
        <v>874</v>
      </c>
      <c r="W33" s="26">
        <f t="shared" si="2"/>
        <v>56</v>
      </c>
      <c r="X33" s="26">
        <v>1042</v>
      </c>
      <c r="Y33" s="25">
        <v>4248</v>
      </c>
      <c r="Z33" s="26">
        <v>1195</v>
      </c>
      <c r="AA33" s="26">
        <v>1502</v>
      </c>
      <c r="AB33" s="26">
        <v>2121</v>
      </c>
      <c r="AC33" s="26">
        <f t="shared" si="3"/>
        <v>619</v>
      </c>
      <c r="AD33" s="27">
        <f t="shared" si="4"/>
        <v>41.211717709720375</v>
      </c>
      <c r="AE33" s="28">
        <v>187</v>
      </c>
      <c r="AF33" s="29">
        <f>[1]Лист1!B33</f>
        <v>4130</v>
      </c>
      <c r="AG33" s="73">
        <v>3098</v>
      </c>
      <c r="AH33" s="29">
        <v>4293</v>
      </c>
      <c r="AI33" s="30">
        <v>3110</v>
      </c>
      <c r="AJ33" s="30">
        <v>2814</v>
      </c>
      <c r="AK33" s="31">
        <f t="shared" si="5"/>
        <v>68.13559322033899</v>
      </c>
      <c r="AL33" s="31">
        <f t="shared" si="6"/>
        <v>66.24293785310735</v>
      </c>
      <c r="AM33" s="32">
        <v>2735</v>
      </c>
      <c r="AN33" s="32">
        <v>2736</v>
      </c>
      <c r="AO33" s="32">
        <v>2739</v>
      </c>
      <c r="AP33" s="32">
        <v>2739</v>
      </c>
      <c r="AQ33" s="32">
        <v>3139</v>
      </c>
      <c r="AR33" s="32">
        <v>3138</v>
      </c>
      <c r="AS33" s="32">
        <v>3074</v>
      </c>
      <c r="AT33" s="32">
        <v>2712</v>
      </c>
      <c r="AU33" s="32">
        <v>2662</v>
      </c>
      <c r="AV33" s="32">
        <v>2686</v>
      </c>
      <c r="AW33" s="33">
        <f t="shared" si="33"/>
        <v>0.71604938271604934</v>
      </c>
      <c r="AX33" s="34"/>
      <c r="AY33" s="34">
        <v>307</v>
      </c>
      <c r="AZ33" s="34">
        <v>401</v>
      </c>
      <c r="BA33" s="33">
        <f t="shared" si="34"/>
        <v>0.63172606568832979</v>
      </c>
      <c r="BB33" s="33">
        <f t="shared" si="35"/>
        <v>0.62007919869555095</v>
      </c>
      <c r="BC33" s="33">
        <f t="shared" si="36"/>
        <v>0.62566969485208479</v>
      </c>
      <c r="BD33" s="35">
        <v>16270</v>
      </c>
      <c r="BE33" s="35">
        <v>496</v>
      </c>
      <c r="BF33" s="36">
        <v>70</v>
      </c>
      <c r="BG33" s="36">
        <v>451</v>
      </c>
      <c r="BH33" s="36">
        <v>496</v>
      </c>
      <c r="BI33" s="36">
        <v>496</v>
      </c>
      <c r="BJ33" s="33">
        <f>BF33/AH33</f>
        <v>1.6305613789890521E-2</v>
      </c>
      <c r="BK33" s="37">
        <v>1092</v>
      </c>
      <c r="BL33" s="37">
        <v>1211</v>
      </c>
      <c r="BM33" s="37">
        <v>1211</v>
      </c>
      <c r="BN33" s="37">
        <v>1335</v>
      </c>
      <c r="BO33" s="37">
        <v>1416</v>
      </c>
      <c r="BP33" s="37">
        <v>1460</v>
      </c>
      <c r="BQ33" s="37">
        <v>1511</v>
      </c>
      <c r="BR33" s="37">
        <v>1511</v>
      </c>
      <c r="BS33" s="37">
        <v>1567</v>
      </c>
      <c r="BT33" s="33">
        <f>BG33/AH33</f>
        <v>0.10505474027486605</v>
      </c>
      <c r="BU33" s="33">
        <f>BH33/AH33</f>
        <v>0.1155369205683671</v>
      </c>
      <c r="BV33" s="33">
        <f t="shared" ref="BV33:BV34" si="56">BI33/AH33</f>
        <v>0.1155369205683671</v>
      </c>
      <c r="BW33" s="38">
        <f t="shared" si="38"/>
        <v>3144</v>
      </c>
      <c r="BX33" s="38">
        <f t="shared" si="38"/>
        <v>3163</v>
      </c>
      <c r="BY33" s="38">
        <f t="shared" si="38"/>
        <v>3158</v>
      </c>
      <c r="BZ33" s="38">
        <f t="shared" si="38"/>
        <v>3182</v>
      </c>
      <c r="CA33" s="39">
        <f t="shared" si="10"/>
        <v>0.73235499650593994</v>
      </c>
      <c r="CB33" s="39">
        <f t="shared" si="11"/>
        <v>0.73678080596319595</v>
      </c>
      <c r="CC33" s="39">
        <f t="shared" si="39"/>
        <v>0.73561611926391801</v>
      </c>
      <c r="CD33" s="39">
        <f t="shared" si="40"/>
        <v>0.74120661542045185</v>
      </c>
      <c r="CE33" s="40">
        <v>1666</v>
      </c>
      <c r="CF33" s="41">
        <f t="shared" si="12"/>
        <v>0.75302663438256656</v>
      </c>
      <c r="CG33" s="41">
        <f t="shared" si="13"/>
        <v>0.75569007263922516</v>
      </c>
      <c r="CH33" s="41">
        <f t="shared" si="14"/>
        <v>0.7593220338983051</v>
      </c>
      <c r="CI33" s="41">
        <f t="shared" si="15"/>
        <v>0.75956416464891041</v>
      </c>
      <c r="CJ33" s="41">
        <f t="shared" si="16"/>
        <v>0.76029055690072644</v>
      </c>
      <c r="CK33" s="41">
        <f t="shared" si="17"/>
        <v>0.76029055690072644</v>
      </c>
      <c r="CL33" s="41">
        <f t="shared" si="18"/>
        <v>0.76004842615012103</v>
      </c>
      <c r="CM33" s="33">
        <f t="shared" si="19"/>
        <v>0.73095737246680648</v>
      </c>
      <c r="CN33" s="41">
        <f t="shared" si="20"/>
        <v>0.26440677966101694</v>
      </c>
      <c r="CO33" s="41">
        <f t="shared" si="21"/>
        <v>0.29322033898305083</v>
      </c>
      <c r="CP33" s="70">
        <v>30</v>
      </c>
      <c r="CQ33" s="70">
        <v>30</v>
      </c>
      <c r="CR33" s="71">
        <v>93.33</v>
      </c>
      <c r="CS33" s="41">
        <f t="shared" si="22"/>
        <v>0.32324455205811137</v>
      </c>
      <c r="CT33" s="41">
        <f t="shared" si="23"/>
        <v>0.34285714285714286</v>
      </c>
      <c r="CU33" s="41">
        <f t="shared" si="24"/>
        <v>0.35351089588377727</v>
      </c>
      <c r="CV33" s="41">
        <f t="shared" si="25"/>
        <v>0.36585956416464893</v>
      </c>
      <c r="CW33" s="41">
        <f t="shared" si="26"/>
        <v>0.36585956416464893</v>
      </c>
      <c r="CX33" s="44">
        <v>1677</v>
      </c>
      <c r="CY33" s="44">
        <v>1784</v>
      </c>
      <c r="CZ33" s="44">
        <v>2268</v>
      </c>
      <c r="DA33" s="33">
        <f t="shared" si="27"/>
        <v>0.38807360819939435</v>
      </c>
      <c r="DB33" s="46">
        <v>5600</v>
      </c>
      <c r="DC33" s="72">
        <v>401</v>
      </c>
      <c r="DD33" s="33">
        <f t="shared" si="28"/>
        <v>0.39063591893780575</v>
      </c>
      <c r="DE33" s="33">
        <f t="shared" si="41"/>
        <v>0.41556021430235268</v>
      </c>
      <c r="DF33" s="33">
        <f t="shared" si="42"/>
        <v>0.52830188679245282</v>
      </c>
      <c r="DG33" s="47">
        <f t="shared" si="43"/>
        <v>-0.21290472862799903</v>
      </c>
      <c r="DH33" s="73">
        <v>9</v>
      </c>
      <c r="DI33" s="73">
        <v>9</v>
      </c>
      <c r="DJ33" s="73">
        <v>9</v>
      </c>
      <c r="DK33" s="73">
        <v>9</v>
      </c>
      <c r="DL33" s="49">
        <f t="shared" ref="DL33:DL34" si="57">DK33/$EC$1</f>
        <v>0.9</v>
      </c>
      <c r="DM33" s="56">
        <f>AZ33/(DC33/100)</f>
        <v>100</v>
      </c>
      <c r="DN33" s="50">
        <f>DC33/(AF33/100)</f>
        <v>9.7094430992736083</v>
      </c>
      <c r="DO33" s="51">
        <f>AZ33/(AF33/100)</f>
        <v>9.7094430992736083</v>
      </c>
      <c r="DP33" s="52">
        <f>DB33*DC33</f>
        <v>2245600</v>
      </c>
      <c r="DQ33" s="52">
        <f>DB33*AZ33</f>
        <v>2245600</v>
      </c>
      <c r="DR33" s="53">
        <v>1867675.48</v>
      </c>
      <c r="DS33" s="53">
        <v>2207591.6800000002</v>
      </c>
      <c r="DT33" s="53">
        <f>DQ33-DR33</f>
        <v>377924.52</v>
      </c>
      <c r="DU33" s="52">
        <v>38008.32</v>
      </c>
      <c r="DV33" s="53">
        <f>DP33-DR33</f>
        <v>377924.52</v>
      </c>
      <c r="DW33" s="53">
        <v>510</v>
      </c>
      <c r="DX33" s="53">
        <v>401</v>
      </c>
      <c r="DY33" s="54">
        <f t="shared" si="30"/>
        <v>51.355932203389834</v>
      </c>
      <c r="DZ33" s="54">
        <f t="shared" si="31"/>
        <v>49.929378531073453</v>
      </c>
      <c r="EA33" s="48">
        <f t="shared" si="32"/>
        <v>7.4334140435835359</v>
      </c>
    </row>
    <row r="34" spans="1:131" x14ac:dyDescent="0.25">
      <c r="A34" s="23" t="s">
        <v>248</v>
      </c>
      <c r="B34" s="24">
        <v>2</v>
      </c>
      <c r="C34" s="24">
        <v>32</v>
      </c>
      <c r="D34" s="24">
        <f t="shared" si="0"/>
        <v>1452</v>
      </c>
      <c r="E34" s="24">
        <v>32</v>
      </c>
      <c r="F34" s="24">
        <v>0</v>
      </c>
      <c r="G34" s="24">
        <v>45</v>
      </c>
      <c r="H34" s="24">
        <v>81</v>
      </c>
      <c r="I34" s="24">
        <v>704</v>
      </c>
      <c r="J34" s="24">
        <v>407</v>
      </c>
      <c r="K34" s="24">
        <v>0</v>
      </c>
      <c r="L34" s="24">
        <v>153</v>
      </c>
      <c r="M34" s="24">
        <v>30</v>
      </c>
      <c r="N34" s="24">
        <v>32</v>
      </c>
      <c r="O34" s="24">
        <v>34</v>
      </c>
      <c r="P34" s="24">
        <v>33</v>
      </c>
      <c r="Q34" s="24">
        <v>34</v>
      </c>
      <c r="R34" s="24">
        <f t="shared" si="1"/>
        <v>1</v>
      </c>
      <c r="S34" s="25">
        <v>8957</v>
      </c>
      <c r="T34" s="26">
        <v>2201</v>
      </c>
      <c r="U34" s="26">
        <v>2209</v>
      </c>
      <c r="V34" s="26">
        <v>2209</v>
      </c>
      <c r="W34" s="26">
        <f t="shared" si="2"/>
        <v>8</v>
      </c>
      <c r="X34" s="26">
        <v>2213</v>
      </c>
      <c r="Y34" s="25">
        <v>9254</v>
      </c>
      <c r="Z34" s="26">
        <v>2572</v>
      </c>
      <c r="AA34" s="26">
        <v>3842</v>
      </c>
      <c r="AB34" s="26">
        <v>4015</v>
      </c>
      <c r="AC34" s="26">
        <f t="shared" si="3"/>
        <v>173</v>
      </c>
      <c r="AD34" s="27">
        <f t="shared" si="4"/>
        <v>4.5028630921395107</v>
      </c>
      <c r="AE34" s="28">
        <v>2122</v>
      </c>
      <c r="AF34" s="29">
        <f>[1]Лист1!B34</f>
        <v>8754</v>
      </c>
      <c r="AG34" s="56">
        <v>6566</v>
      </c>
      <c r="AH34" s="29">
        <v>9336</v>
      </c>
      <c r="AI34" s="30">
        <v>5874</v>
      </c>
      <c r="AJ34" s="30">
        <v>5913</v>
      </c>
      <c r="AK34" s="31">
        <f t="shared" si="5"/>
        <v>66.015406944289381</v>
      </c>
      <c r="AL34" s="31">
        <f t="shared" si="6"/>
        <v>63.896693321806779</v>
      </c>
      <c r="AM34" s="32">
        <v>5966</v>
      </c>
      <c r="AN34" s="32">
        <v>5983</v>
      </c>
      <c r="AO34" s="32">
        <v>6020</v>
      </c>
      <c r="AP34" s="32">
        <v>6105</v>
      </c>
      <c r="AQ34" s="32">
        <v>6160</v>
      </c>
      <c r="AR34" s="32">
        <v>6230</v>
      </c>
      <c r="AS34" s="32">
        <v>6422</v>
      </c>
      <c r="AT34" s="32">
        <v>6437</v>
      </c>
      <c r="AU34" s="32">
        <v>6443</v>
      </c>
      <c r="AV34" s="32">
        <v>6343</v>
      </c>
      <c r="AW34" s="33">
        <f t="shared" si="33"/>
        <v>0.68787489288774639</v>
      </c>
      <c r="AX34" s="34"/>
      <c r="AY34" s="34">
        <v>44</v>
      </c>
      <c r="AZ34" s="34">
        <v>45</v>
      </c>
      <c r="BA34" s="33">
        <f t="shared" si="34"/>
        <v>0.68948157669237364</v>
      </c>
      <c r="BB34" s="33">
        <f t="shared" si="35"/>
        <v>0.69012425021422452</v>
      </c>
      <c r="BC34" s="33">
        <f t="shared" si="36"/>
        <v>0.67941302485004285</v>
      </c>
      <c r="BD34" s="35">
        <v>15100</v>
      </c>
      <c r="BE34" s="35">
        <v>160</v>
      </c>
      <c r="BF34" s="36"/>
      <c r="BG34" s="36"/>
      <c r="BH34" s="36"/>
      <c r="BI34" s="36">
        <v>113</v>
      </c>
      <c r="BJ34" s="33">
        <f>BF34/AH34</f>
        <v>0</v>
      </c>
      <c r="BK34" s="37">
        <v>2483</v>
      </c>
      <c r="BL34" s="37">
        <v>2525</v>
      </c>
      <c r="BM34" s="37">
        <v>2553</v>
      </c>
      <c r="BN34" s="37">
        <v>2568</v>
      </c>
      <c r="BO34" s="37">
        <v>2575</v>
      </c>
      <c r="BP34" s="37">
        <v>2587</v>
      </c>
      <c r="BQ34" s="37">
        <v>2644</v>
      </c>
      <c r="BR34" s="37">
        <v>2652</v>
      </c>
      <c r="BS34" s="37">
        <v>2661</v>
      </c>
      <c r="BT34" s="33">
        <f>BG34/AH34</f>
        <v>0</v>
      </c>
      <c r="BU34" s="33">
        <f>BH34/AH34</f>
        <v>0</v>
      </c>
      <c r="BV34" s="33">
        <f t="shared" si="56"/>
        <v>1.2103684661525279E-2</v>
      </c>
      <c r="BW34" s="38">
        <f t="shared" si="38"/>
        <v>6422</v>
      </c>
      <c r="BX34" s="38">
        <f t="shared" si="38"/>
        <v>6437</v>
      </c>
      <c r="BY34" s="38">
        <f t="shared" si="38"/>
        <v>6443</v>
      </c>
      <c r="BZ34" s="38">
        <f t="shared" si="38"/>
        <v>6456</v>
      </c>
      <c r="CA34" s="39">
        <f t="shared" si="10"/>
        <v>0.68787489288774639</v>
      </c>
      <c r="CB34" s="39">
        <f t="shared" si="11"/>
        <v>0.68948157669237364</v>
      </c>
      <c r="CC34" s="39">
        <f t="shared" si="39"/>
        <v>0.69012425021422452</v>
      </c>
      <c r="CD34" s="39">
        <f t="shared" si="40"/>
        <v>0.69151670951156807</v>
      </c>
      <c r="CE34" s="40">
        <v>2876</v>
      </c>
      <c r="CF34" s="41">
        <f t="shared" si="12"/>
        <v>0.67100753941055513</v>
      </c>
      <c r="CG34" s="41">
        <f t="shared" si="13"/>
        <v>0.68048891935115374</v>
      </c>
      <c r="CH34" s="41">
        <f t="shared" si="14"/>
        <v>0.68665752798720581</v>
      </c>
      <c r="CI34" s="41">
        <f t="shared" si="15"/>
        <v>0.68859949737262971</v>
      </c>
      <c r="CJ34" s="41">
        <f t="shared" si="16"/>
        <v>0.69282613662325798</v>
      </c>
      <c r="CK34" s="41">
        <f t="shared" si="17"/>
        <v>0.70253598355037694</v>
      </c>
      <c r="CL34" s="41">
        <f t="shared" si="18"/>
        <v>0.70367831848297924</v>
      </c>
      <c r="CM34" s="33">
        <f t="shared" si="19"/>
        <v>0.66730934018851762</v>
      </c>
      <c r="CN34" s="41">
        <f t="shared" si="20"/>
        <v>0.28364176376513595</v>
      </c>
      <c r="CO34" s="41">
        <f t="shared" si="21"/>
        <v>0.28843957048206537</v>
      </c>
      <c r="CP34" s="57">
        <v>88</v>
      </c>
      <c r="CQ34" s="57">
        <v>51</v>
      </c>
      <c r="CR34" s="58">
        <v>46.67</v>
      </c>
      <c r="CS34" s="41">
        <f t="shared" si="22"/>
        <v>0.29335161069225496</v>
      </c>
      <c r="CT34" s="41">
        <f t="shared" si="23"/>
        <v>0.29415124514507651</v>
      </c>
      <c r="CU34" s="41">
        <f t="shared" si="24"/>
        <v>0.29552204706419921</v>
      </c>
      <c r="CV34" s="41">
        <f t="shared" si="25"/>
        <v>0.30203335618003196</v>
      </c>
      <c r="CW34" s="41">
        <f t="shared" si="26"/>
        <v>0.3029472241261138</v>
      </c>
      <c r="CX34" s="44">
        <v>2883</v>
      </c>
      <c r="CY34" s="44">
        <v>2911</v>
      </c>
      <c r="CZ34" s="44">
        <v>2951</v>
      </c>
      <c r="DA34" s="33">
        <f t="shared" si="27"/>
        <v>0.30805484147386458</v>
      </c>
      <c r="DB34" s="46">
        <v>5900</v>
      </c>
      <c r="DC34" s="82">
        <v>45</v>
      </c>
      <c r="DD34" s="33">
        <f t="shared" si="28"/>
        <v>0.30880462724935731</v>
      </c>
      <c r="DE34" s="33">
        <f t="shared" si="41"/>
        <v>0.31180377035132817</v>
      </c>
      <c r="DF34" s="33">
        <f t="shared" si="42"/>
        <v>0.31608826049700084</v>
      </c>
      <c r="DG34" s="47">
        <f t="shared" si="43"/>
        <v>-0.37542844901456723</v>
      </c>
      <c r="DH34" s="83">
        <v>5</v>
      </c>
      <c r="DI34" s="83">
        <v>5</v>
      </c>
      <c r="DJ34" s="83">
        <v>6</v>
      </c>
      <c r="DK34" s="83">
        <v>8</v>
      </c>
      <c r="DL34" s="49">
        <f t="shared" si="57"/>
        <v>0.8</v>
      </c>
      <c r="DM34" s="56">
        <f>AZ34/(DC34/100)</f>
        <v>100</v>
      </c>
      <c r="DN34" s="50">
        <f>DC34/(AF34/100)</f>
        <v>0.51405071967100746</v>
      </c>
      <c r="DO34" s="51">
        <f>AZ34/(AF34/100)</f>
        <v>0.51405071967100746</v>
      </c>
      <c r="DP34" s="52">
        <f>DB34*DC34</f>
        <v>265500</v>
      </c>
      <c r="DQ34" s="52">
        <f>DB34*AZ34</f>
        <v>265500</v>
      </c>
      <c r="DR34" s="53">
        <v>140470.20000000001</v>
      </c>
      <c r="DS34" s="53"/>
      <c r="DT34" s="53">
        <f>DQ34-DR34</f>
        <v>125029.79999999999</v>
      </c>
      <c r="DU34" s="52">
        <v>167.4</v>
      </c>
      <c r="DV34" s="53">
        <f>DP34-DR34</f>
        <v>125029.79999999999</v>
      </c>
      <c r="DW34" s="53">
        <v>45</v>
      </c>
      <c r="DX34" s="53">
        <v>45</v>
      </c>
      <c r="DY34" s="54">
        <f t="shared" si="30"/>
        <v>44.825276320196501</v>
      </c>
      <c r="DZ34" s="54">
        <f t="shared" si="31"/>
        <v>43.38664361357251</v>
      </c>
      <c r="EA34" s="48">
        <f t="shared" si="32"/>
        <v>0.50262737034498506</v>
      </c>
    </row>
    <row r="35" spans="1:131" x14ac:dyDescent="0.25">
      <c r="A35" s="23" t="s">
        <v>249</v>
      </c>
      <c r="B35" s="24">
        <v>2</v>
      </c>
      <c r="C35" s="24">
        <v>8</v>
      </c>
      <c r="D35" s="24">
        <f t="shared" si="0"/>
        <v>917</v>
      </c>
      <c r="E35" s="24">
        <v>52</v>
      </c>
      <c r="F35" s="24">
        <v>0</v>
      </c>
      <c r="G35" s="24">
        <v>48</v>
      </c>
      <c r="H35" s="24">
        <v>61</v>
      </c>
      <c r="I35" s="24">
        <v>482</v>
      </c>
      <c r="J35" s="24">
        <v>229</v>
      </c>
      <c r="K35" s="24">
        <v>0</v>
      </c>
      <c r="L35" s="24">
        <v>45</v>
      </c>
      <c r="M35" s="24">
        <v>0</v>
      </c>
      <c r="N35" s="24">
        <v>8</v>
      </c>
      <c r="O35" s="24">
        <v>8</v>
      </c>
      <c r="P35" s="24">
        <v>8</v>
      </c>
      <c r="Q35" s="24">
        <v>8</v>
      </c>
      <c r="R35" s="24">
        <f t="shared" si="1"/>
        <v>0</v>
      </c>
      <c r="S35" s="25">
        <v>2637</v>
      </c>
      <c r="T35" s="26">
        <v>9</v>
      </c>
      <c r="U35" s="26">
        <v>10</v>
      </c>
      <c r="V35" s="26">
        <v>563</v>
      </c>
      <c r="W35" s="26">
        <f t="shared" si="2"/>
        <v>1</v>
      </c>
      <c r="X35" s="26">
        <v>1143</v>
      </c>
      <c r="Y35" s="25">
        <v>2673</v>
      </c>
      <c r="Z35" s="26">
        <v>1917</v>
      </c>
      <c r="AA35" s="26">
        <v>2004</v>
      </c>
      <c r="AB35" s="26">
        <v>2006</v>
      </c>
      <c r="AC35" s="26">
        <f t="shared" si="3"/>
        <v>2</v>
      </c>
      <c r="AD35" s="27">
        <f t="shared" si="4"/>
        <v>9.9800399201596807E-2</v>
      </c>
      <c r="AE35" s="28"/>
      <c r="AF35" s="29">
        <f>[1]Лист1!B35</f>
        <v>2673</v>
      </c>
      <c r="AG35" s="29">
        <v>1801</v>
      </c>
      <c r="AH35" s="29">
        <v>2729</v>
      </c>
      <c r="AI35" s="30">
        <v>1945</v>
      </c>
      <c r="AJ35" s="30">
        <v>1918</v>
      </c>
      <c r="AK35" s="31">
        <f t="shared" si="5"/>
        <v>72.734167614713684</v>
      </c>
      <c r="AL35" s="31">
        <f t="shared" si="6"/>
        <v>71.754582865693976</v>
      </c>
      <c r="AM35" s="32">
        <v>1926</v>
      </c>
      <c r="AN35" s="32">
        <v>1926</v>
      </c>
      <c r="AO35" s="32">
        <v>1953</v>
      </c>
      <c r="AP35" s="32">
        <v>1988</v>
      </c>
      <c r="AQ35" s="32">
        <v>1988</v>
      </c>
      <c r="AR35" s="32">
        <v>1988</v>
      </c>
      <c r="AS35" s="32">
        <v>1992</v>
      </c>
      <c r="AT35" s="32">
        <v>1992</v>
      </c>
      <c r="AU35" s="32">
        <v>2004</v>
      </c>
      <c r="AV35" s="32">
        <v>2007</v>
      </c>
      <c r="AW35" s="33">
        <f t="shared" si="33"/>
        <v>0.72993770611945763</v>
      </c>
      <c r="AX35" s="34"/>
      <c r="AY35" s="34"/>
      <c r="AZ35" s="34"/>
      <c r="BA35" s="33">
        <f t="shared" si="34"/>
        <v>0.72993770611945763</v>
      </c>
      <c r="BB35" s="33">
        <f t="shared" si="35"/>
        <v>0.73433492121656285</v>
      </c>
      <c r="BC35" s="33">
        <f t="shared" si="36"/>
        <v>0.7354342249908391</v>
      </c>
      <c r="BD35" s="63">
        <v>9810</v>
      </c>
      <c r="BE35" s="63">
        <v>27</v>
      </c>
      <c r="BF35" s="36"/>
      <c r="BG35" s="36"/>
      <c r="BH35" s="36"/>
      <c r="BI35" s="36"/>
      <c r="BJ35" s="33"/>
      <c r="BK35" s="37"/>
      <c r="BL35" s="37"/>
      <c r="BM35" s="37"/>
      <c r="BN35" s="37"/>
      <c r="BO35" s="37"/>
      <c r="BP35" s="37"/>
      <c r="BQ35" s="37"/>
      <c r="BR35" s="37"/>
      <c r="BS35" s="37"/>
      <c r="BT35" s="33"/>
      <c r="BU35" s="33"/>
      <c r="BV35" s="33"/>
      <c r="BW35" s="38">
        <f t="shared" si="38"/>
        <v>1992</v>
      </c>
      <c r="BX35" s="38">
        <f t="shared" si="38"/>
        <v>1992</v>
      </c>
      <c r="BY35" s="38">
        <f t="shared" si="38"/>
        <v>2004</v>
      </c>
      <c r="BZ35" s="38">
        <f t="shared" si="38"/>
        <v>2007</v>
      </c>
      <c r="CA35" s="39">
        <f t="shared" si="10"/>
        <v>0.72993770611945763</v>
      </c>
      <c r="CB35" s="39">
        <f t="shared" si="11"/>
        <v>0.72993770611945763</v>
      </c>
      <c r="CC35" s="39">
        <f t="shared" si="39"/>
        <v>0.73433492121656285</v>
      </c>
      <c r="CD35" s="39">
        <f t="shared" si="40"/>
        <v>0.7354342249908391</v>
      </c>
      <c r="CE35" s="40">
        <v>828</v>
      </c>
      <c r="CF35" s="41">
        <f t="shared" si="12"/>
        <v>0.72764683875794989</v>
      </c>
      <c r="CG35" s="41">
        <f t="shared" si="13"/>
        <v>0.71754582865693972</v>
      </c>
      <c r="CH35" s="41">
        <f t="shared" si="14"/>
        <v>0.72053872053872059</v>
      </c>
      <c r="CI35" s="41">
        <f t="shared" si="15"/>
        <v>0.72053872053872059</v>
      </c>
      <c r="CJ35" s="41">
        <f t="shared" si="16"/>
        <v>0.73063973063973064</v>
      </c>
      <c r="CK35" s="41">
        <f t="shared" si="17"/>
        <v>0.74373363262252146</v>
      </c>
      <c r="CL35" s="41">
        <f t="shared" si="18"/>
        <v>0.74373363262252146</v>
      </c>
      <c r="CM35" s="33">
        <f t="shared" si="19"/>
        <v>0.728471967753756</v>
      </c>
      <c r="CN35" s="41">
        <f t="shared" si="20"/>
        <v>0</v>
      </c>
      <c r="CO35" s="41">
        <f t="shared" si="21"/>
        <v>0</v>
      </c>
      <c r="CP35" s="42"/>
      <c r="CQ35" s="42"/>
      <c r="CR35" s="43"/>
      <c r="CS35" s="41">
        <f t="shared" si="22"/>
        <v>0</v>
      </c>
      <c r="CT35" s="41">
        <f t="shared" si="23"/>
        <v>0</v>
      </c>
      <c r="CU35" s="41">
        <f t="shared" si="24"/>
        <v>0</v>
      </c>
      <c r="CV35" s="41">
        <f t="shared" si="25"/>
        <v>0</v>
      </c>
      <c r="CW35" s="41">
        <f t="shared" si="26"/>
        <v>0</v>
      </c>
      <c r="CX35" s="44">
        <v>829</v>
      </c>
      <c r="CY35" s="44">
        <v>816</v>
      </c>
      <c r="CZ35" s="44">
        <v>816</v>
      </c>
      <c r="DA35" s="33">
        <f t="shared" si="27"/>
        <v>0.30340784170025653</v>
      </c>
      <c r="DB35" s="46"/>
      <c r="DC35" s="46"/>
      <c r="DD35" s="33">
        <f t="shared" si="28"/>
        <v>0.30377427629168191</v>
      </c>
      <c r="DE35" s="33">
        <f t="shared" si="41"/>
        <v>0.29901062660315136</v>
      </c>
      <c r="DF35" s="33">
        <f t="shared" si="42"/>
        <v>0.29901062660315136</v>
      </c>
      <c r="DG35" s="47">
        <f t="shared" si="43"/>
        <v>-0.43642359838768774</v>
      </c>
      <c r="DH35" s="48"/>
      <c r="DI35" s="48"/>
      <c r="DJ35" s="48"/>
      <c r="DK35" s="68">
        <v>1</v>
      </c>
      <c r="DL35" s="69">
        <f>DK35/$ED$1</f>
        <v>6.6666666666666666E-2</v>
      </c>
      <c r="DM35" s="48"/>
      <c r="DN35" s="50"/>
      <c r="DO35" s="51"/>
      <c r="DP35" s="52"/>
      <c r="DQ35" s="52"/>
      <c r="DR35" s="53"/>
      <c r="DS35" s="53"/>
      <c r="DT35" s="53"/>
      <c r="DU35" s="52"/>
      <c r="DV35" s="53"/>
      <c r="DW35" s="53"/>
      <c r="DX35" s="53"/>
      <c r="DY35" s="54">
        <f t="shared" si="30"/>
        <v>76.071293136139545</v>
      </c>
      <c r="DZ35" s="54">
        <f t="shared" si="31"/>
        <v>75.04676393565282</v>
      </c>
      <c r="EA35" s="48">
        <f t="shared" si="32"/>
        <v>0</v>
      </c>
    </row>
    <row r="36" spans="1:131" s="84" customFormat="1" x14ac:dyDescent="0.25">
      <c r="A36" s="23" t="s">
        <v>250</v>
      </c>
      <c r="B36" s="24">
        <v>2</v>
      </c>
      <c r="C36" s="24">
        <v>4</v>
      </c>
      <c r="D36" s="24">
        <f t="shared" si="0"/>
        <v>1060</v>
      </c>
      <c r="E36" s="24">
        <v>7</v>
      </c>
      <c r="F36" s="24">
        <v>0</v>
      </c>
      <c r="G36" s="24">
        <v>55</v>
      </c>
      <c r="H36" s="24">
        <v>0</v>
      </c>
      <c r="I36" s="24">
        <v>504</v>
      </c>
      <c r="J36" s="24">
        <v>368</v>
      </c>
      <c r="K36" s="24">
        <v>11</v>
      </c>
      <c r="L36" s="24">
        <v>115</v>
      </c>
      <c r="M36" s="24">
        <v>0</v>
      </c>
      <c r="N36" s="24">
        <v>5</v>
      </c>
      <c r="O36" s="24">
        <v>7</v>
      </c>
      <c r="P36" s="24">
        <v>7</v>
      </c>
      <c r="Q36" s="24">
        <v>7</v>
      </c>
      <c r="R36" s="24">
        <f t="shared" si="1"/>
        <v>0</v>
      </c>
      <c r="S36" s="25">
        <v>3498</v>
      </c>
      <c r="T36" s="26">
        <v>344</v>
      </c>
      <c r="U36" s="26">
        <v>464</v>
      </c>
      <c r="V36" s="26">
        <v>469</v>
      </c>
      <c r="W36" s="26">
        <f t="shared" si="2"/>
        <v>120</v>
      </c>
      <c r="X36" s="26">
        <v>470</v>
      </c>
      <c r="Y36" s="25">
        <v>3587</v>
      </c>
      <c r="Z36" s="26">
        <v>493</v>
      </c>
      <c r="AA36" s="26">
        <v>610</v>
      </c>
      <c r="AB36" s="26">
        <v>665</v>
      </c>
      <c r="AC36" s="26">
        <f t="shared" si="3"/>
        <v>55</v>
      </c>
      <c r="AD36" s="27">
        <f t="shared" si="4"/>
        <v>9.0163934426229506</v>
      </c>
      <c r="AE36" s="28">
        <v>296</v>
      </c>
      <c r="AF36" s="29">
        <f>[1]Лист1!B36</f>
        <v>3587</v>
      </c>
      <c r="AG36" s="29"/>
      <c r="AH36" s="29">
        <v>3645</v>
      </c>
      <c r="AI36" s="30">
        <v>991</v>
      </c>
      <c r="AJ36" s="30">
        <v>996</v>
      </c>
      <c r="AK36" s="31">
        <f t="shared" si="5"/>
        <v>28.473413379073758</v>
      </c>
      <c r="AL36" s="31">
        <f t="shared" si="6"/>
        <v>27.766936158349598</v>
      </c>
      <c r="AM36" s="32">
        <v>1001</v>
      </c>
      <c r="AN36" s="32">
        <v>1037</v>
      </c>
      <c r="AO36" s="32">
        <v>1050</v>
      </c>
      <c r="AP36" s="32">
        <v>1050</v>
      </c>
      <c r="AQ36" s="32">
        <v>1050</v>
      </c>
      <c r="AR36" s="32">
        <v>1050</v>
      </c>
      <c r="AS36" s="32">
        <v>1058</v>
      </c>
      <c r="AT36" s="32">
        <v>1058</v>
      </c>
      <c r="AU36" s="32">
        <v>1058</v>
      </c>
      <c r="AV36" s="32">
        <v>1141</v>
      </c>
      <c r="AW36" s="33">
        <f t="shared" si="33"/>
        <v>0.29026063100137173</v>
      </c>
      <c r="AX36" s="34"/>
      <c r="AY36" s="34"/>
      <c r="AZ36" s="34"/>
      <c r="BA36" s="33">
        <f t="shared" si="34"/>
        <v>0.29026063100137173</v>
      </c>
      <c r="BB36" s="33">
        <f t="shared" si="35"/>
        <v>0.29026063100137173</v>
      </c>
      <c r="BC36" s="33">
        <f t="shared" si="36"/>
        <v>0.31303155006858713</v>
      </c>
      <c r="BD36" s="35"/>
      <c r="BE36" s="35"/>
      <c r="BF36" s="36"/>
      <c r="BG36" s="36"/>
      <c r="BH36" s="36"/>
      <c r="BI36" s="36"/>
      <c r="BJ36" s="33"/>
      <c r="BK36" s="37"/>
      <c r="BL36" s="37"/>
      <c r="BM36" s="37"/>
      <c r="BN36" s="37"/>
      <c r="BO36" s="37"/>
      <c r="BP36" s="37"/>
      <c r="BQ36" s="37"/>
      <c r="BR36" s="37"/>
      <c r="BS36" s="37"/>
      <c r="BT36" s="33"/>
      <c r="BU36" s="33"/>
      <c r="BV36" s="33"/>
      <c r="BW36" s="38">
        <f t="shared" si="38"/>
        <v>1058</v>
      </c>
      <c r="BX36" s="38">
        <f t="shared" si="38"/>
        <v>1058</v>
      </c>
      <c r="BY36" s="38">
        <f t="shared" si="38"/>
        <v>1058</v>
      </c>
      <c r="BZ36" s="38">
        <f t="shared" si="38"/>
        <v>1141</v>
      </c>
      <c r="CA36" s="39">
        <f t="shared" si="10"/>
        <v>0.29026063100137173</v>
      </c>
      <c r="CB36" s="39">
        <f t="shared" si="11"/>
        <v>0.29026063100137173</v>
      </c>
      <c r="CC36" s="39">
        <f t="shared" si="39"/>
        <v>0.29026063100137173</v>
      </c>
      <c r="CD36" s="39">
        <f t="shared" si="40"/>
        <v>0.31303155006858713</v>
      </c>
      <c r="CE36" s="40">
        <v>1075</v>
      </c>
      <c r="CF36" s="41">
        <f t="shared" si="12"/>
        <v>0.27627543908558683</v>
      </c>
      <c r="CG36" s="41">
        <f t="shared" si="13"/>
        <v>0.27766936158349598</v>
      </c>
      <c r="CH36" s="41">
        <f t="shared" si="14"/>
        <v>0.27906328408140507</v>
      </c>
      <c r="CI36" s="41">
        <f t="shared" si="15"/>
        <v>0.2890995260663507</v>
      </c>
      <c r="CJ36" s="41">
        <f t="shared" si="16"/>
        <v>0.29272372456091439</v>
      </c>
      <c r="CK36" s="41">
        <f t="shared" si="17"/>
        <v>0.29272372456091439</v>
      </c>
      <c r="CL36" s="41">
        <f t="shared" si="18"/>
        <v>0.29272372456091439</v>
      </c>
      <c r="CM36" s="33">
        <f t="shared" si="19"/>
        <v>0.2880658436213992</v>
      </c>
      <c r="CN36" s="41">
        <f t="shared" si="20"/>
        <v>0</v>
      </c>
      <c r="CO36" s="41">
        <f t="shared" si="21"/>
        <v>0</v>
      </c>
      <c r="CP36" s="42"/>
      <c r="CQ36" s="42"/>
      <c r="CR36" s="43"/>
      <c r="CS36" s="41">
        <f t="shared" si="22"/>
        <v>0</v>
      </c>
      <c r="CT36" s="41">
        <f t="shared" si="23"/>
        <v>0</v>
      </c>
      <c r="CU36" s="41">
        <f t="shared" si="24"/>
        <v>0</v>
      </c>
      <c r="CV36" s="41">
        <f t="shared" si="25"/>
        <v>0</v>
      </c>
      <c r="CW36" s="41">
        <f t="shared" si="26"/>
        <v>0</v>
      </c>
      <c r="CX36" s="44">
        <v>1075</v>
      </c>
      <c r="CY36" s="44">
        <v>1076</v>
      </c>
      <c r="CZ36" s="44">
        <v>1295</v>
      </c>
      <c r="DA36" s="33">
        <f t="shared" si="27"/>
        <v>0.29492455418381347</v>
      </c>
      <c r="DB36" s="46"/>
      <c r="DC36" s="46"/>
      <c r="DD36" s="33">
        <f t="shared" si="28"/>
        <v>0.29492455418381347</v>
      </c>
      <c r="DE36" s="33">
        <f t="shared" si="41"/>
        <v>0.29519890260630999</v>
      </c>
      <c r="DF36" s="33">
        <f t="shared" si="42"/>
        <v>0.355281207133059</v>
      </c>
      <c r="DG36" s="47">
        <f t="shared" si="43"/>
        <v>4.2249657064471868E-2</v>
      </c>
      <c r="DH36" s="48"/>
      <c r="DI36" s="48"/>
      <c r="DJ36" s="48"/>
      <c r="DK36" s="68">
        <v>0</v>
      </c>
      <c r="DL36" s="69">
        <f>DK36/$ED$1</f>
        <v>0</v>
      </c>
      <c r="DM36" s="48"/>
      <c r="DN36" s="50"/>
      <c r="DO36" s="51"/>
      <c r="DP36" s="52"/>
      <c r="DQ36" s="52"/>
      <c r="DR36" s="53"/>
      <c r="DS36" s="53"/>
      <c r="DT36" s="53"/>
      <c r="DU36" s="52"/>
      <c r="DV36" s="53"/>
      <c r="DW36" s="53"/>
      <c r="DX36" s="53"/>
      <c r="DY36" s="54">
        <f t="shared" si="30"/>
        <v>19.010863350485995</v>
      </c>
      <c r="DZ36" s="54">
        <f t="shared" si="31"/>
        <v>18.539169222191248</v>
      </c>
      <c r="EA36" s="48">
        <f t="shared" si="32"/>
        <v>0</v>
      </c>
    </row>
    <row r="37" spans="1:131" s="84" customFormat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8"/>
      <c r="U37" s="88"/>
      <c r="V37" s="88"/>
      <c r="W37" s="88"/>
      <c r="X37" s="88"/>
      <c r="Y37" s="87"/>
      <c r="Z37" s="88"/>
      <c r="AA37" s="88"/>
      <c r="AB37" s="88"/>
      <c r="AC37" s="88"/>
      <c r="AD37" s="89"/>
      <c r="AE37" s="90"/>
      <c r="AF37" s="90"/>
      <c r="AG37" s="90"/>
      <c r="AH37" s="90"/>
      <c r="AI37" s="90"/>
      <c r="AJ37" s="90"/>
      <c r="AK37" s="91"/>
      <c r="AL37" s="91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33" t="e">
        <f t="shared" si="33"/>
        <v>#DIV/0!</v>
      </c>
      <c r="AX37" s="92"/>
      <c r="AY37" s="92"/>
      <c r="AZ37" s="92"/>
      <c r="BA37" s="93" t="e">
        <f t="shared" si="34"/>
        <v>#DIV/0!</v>
      </c>
      <c r="BB37" s="33" t="e">
        <f t="shared" si="35"/>
        <v>#DIV/0!</v>
      </c>
      <c r="BC37" s="33" t="e">
        <f t="shared" si="36"/>
        <v>#DIV/0!</v>
      </c>
      <c r="BD37" s="95"/>
      <c r="BE37" s="95"/>
      <c r="BF37" s="96"/>
      <c r="BG37" s="96"/>
      <c r="BH37" s="96"/>
      <c r="BI37" s="96"/>
      <c r="BJ37" s="33" t="e">
        <f>BF37/AH37</f>
        <v>#DIV/0!</v>
      </c>
      <c r="BK37" s="97"/>
      <c r="BL37" s="97"/>
      <c r="BM37" s="97"/>
      <c r="BN37" s="97"/>
      <c r="BO37" s="97"/>
      <c r="BP37" s="97"/>
      <c r="BQ37" s="97"/>
      <c r="BR37" s="97"/>
      <c r="BS37" s="97"/>
      <c r="BT37" s="93" t="e">
        <f>BG37/AH37</f>
        <v>#DIV/0!</v>
      </c>
      <c r="BU37" s="93"/>
      <c r="BV37" s="93"/>
      <c r="BW37" s="38">
        <f t="shared" si="38"/>
        <v>0</v>
      </c>
      <c r="BX37" s="38"/>
      <c r="BY37" s="98"/>
      <c r="BZ37" s="38">
        <f t="shared" si="38"/>
        <v>0</v>
      </c>
      <c r="CA37" s="39" t="e">
        <f t="shared" si="10"/>
        <v>#DIV/0!</v>
      </c>
      <c r="CB37" s="39" t="e">
        <f t="shared" si="11"/>
        <v>#DIV/0!</v>
      </c>
      <c r="CC37" s="39" t="e">
        <f t="shared" si="39"/>
        <v>#DIV/0!</v>
      </c>
      <c r="CD37" s="39" t="e">
        <f t="shared" si="40"/>
        <v>#DIV/0!</v>
      </c>
      <c r="CE37" s="92"/>
      <c r="CF37" s="99"/>
      <c r="CG37" s="99"/>
      <c r="CH37" s="41"/>
      <c r="CI37" s="100"/>
      <c r="CJ37" s="100"/>
      <c r="CK37" s="100"/>
      <c r="CL37" s="41" t="e">
        <f t="shared" si="18"/>
        <v>#DIV/0!</v>
      </c>
      <c r="CM37" s="94"/>
      <c r="CN37" s="101"/>
      <c r="CO37" s="101"/>
      <c r="CP37" s="102"/>
      <c r="CQ37" s="102"/>
      <c r="CR37" s="99"/>
      <c r="CS37" s="100"/>
      <c r="CT37" s="41" t="e">
        <f t="shared" si="23"/>
        <v>#DIV/0!</v>
      </c>
      <c r="CU37" s="100"/>
      <c r="CV37" s="41" t="e">
        <f t="shared" si="25"/>
        <v>#DIV/0!</v>
      </c>
      <c r="CW37" s="100"/>
      <c r="CX37" s="103"/>
      <c r="CY37" s="103"/>
      <c r="CZ37" s="103"/>
      <c r="DA37" s="33" t="e">
        <f t="shared" si="27"/>
        <v>#DIV/0!</v>
      </c>
      <c r="DB37" s="92"/>
      <c r="DC37" s="92"/>
      <c r="DD37" s="93" t="e">
        <f t="shared" si="28"/>
        <v>#DIV/0!</v>
      </c>
      <c r="DE37" s="33" t="e">
        <f t="shared" si="41"/>
        <v>#DIV/0!</v>
      </c>
      <c r="DF37" s="33" t="e">
        <f t="shared" si="42"/>
        <v>#DIV/0!</v>
      </c>
      <c r="DG37" s="47" t="e">
        <f t="shared" si="43"/>
        <v>#DIV/0!</v>
      </c>
      <c r="DH37" s="92"/>
      <c r="DI37" s="92"/>
      <c r="DJ37" s="92"/>
      <c r="DK37" s="92"/>
      <c r="DL37" s="49">
        <f t="shared" ref="DL37" si="58">DH37/$EB$1</f>
        <v>0</v>
      </c>
      <c r="DM37" s="92"/>
      <c r="DN37" s="105"/>
      <c r="DO37" s="105"/>
      <c r="DP37" s="106"/>
      <c r="DQ37" s="106"/>
      <c r="DR37" s="107"/>
      <c r="DS37" s="107"/>
      <c r="DT37" s="107"/>
      <c r="DU37" s="106"/>
      <c r="DV37" s="107"/>
      <c r="DW37" s="107"/>
      <c r="DX37" s="107"/>
      <c r="DY37" s="91"/>
      <c r="DZ37" s="91"/>
      <c r="EA37" s="48"/>
    </row>
    <row r="38" spans="1:131" s="111" customFormat="1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5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91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108"/>
      <c r="AX38" s="92"/>
      <c r="AY38" s="92"/>
      <c r="AZ38" s="92"/>
      <c r="BA38" s="49"/>
      <c r="BB38" s="49"/>
      <c r="BC38" s="49"/>
      <c r="BD38" s="92"/>
      <c r="BE38" s="92"/>
      <c r="BF38" s="92"/>
      <c r="BG38" s="92"/>
      <c r="BH38" s="92"/>
      <c r="BI38" s="92"/>
      <c r="BJ38" s="108"/>
      <c r="BK38" s="92"/>
      <c r="BL38" s="92"/>
      <c r="BM38" s="92"/>
      <c r="BN38" s="92"/>
      <c r="BO38" s="92"/>
      <c r="BP38" s="92"/>
      <c r="BQ38" s="92"/>
      <c r="BR38" s="92"/>
      <c r="BS38" s="92"/>
      <c r="BT38" s="49"/>
      <c r="BU38" s="49"/>
      <c r="BV38" s="49"/>
      <c r="BW38" s="49"/>
      <c r="BX38" s="48"/>
      <c r="BY38" s="49"/>
      <c r="BZ38" s="49"/>
      <c r="CA38" s="108"/>
      <c r="CB38" s="108"/>
      <c r="CC38" s="108"/>
      <c r="CD38" s="108"/>
      <c r="CE38" s="92"/>
      <c r="CF38" s="110"/>
      <c r="CG38" s="110"/>
      <c r="CH38" s="108"/>
      <c r="CI38" s="103"/>
      <c r="CJ38" s="103"/>
      <c r="CK38" s="103"/>
      <c r="CL38" s="103"/>
      <c r="CM38" s="103"/>
      <c r="CN38" s="109"/>
      <c r="CO38" s="109"/>
      <c r="CP38" s="92"/>
      <c r="CQ38" s="92"/>
      <c r="CR38" s="92"/>
      <c r="CS38" s="103"/>
      <c r="CT38" s="103"/>
      <c r="CU38" s="103"/>
      <c r="CV38" s="103"/>
      <c r="CW38" s="103"/>
      <c r="CX38" s="103"/>
      <c r="CY38" s="103"/>
      <c r="CZ38" s="103"/>
      <c r="DA38" s="108"/>
      <c r="DB38" s="92"/>
      <c r="DC38" s="92"/>
      <c r="DD38" s="49"/>
      <c r="DE38" s="109"/>
      <c r="DF38" s="109"/>
      <c r="DG38" s="109"/>
      <c r="DH38" s="92"/>
      <c r="DI38" s="92"/>
      <c r="DJ38" s="92"/>
      <c r="DK38" s="92"/>
      <c r="DL38" s="49"/>
      <c r="DM38" s="92"/>
      <c r="DN38" s="110"/>
      <c r="DO38" s="91"/>
      <c r="DP38" s="107"/>
      <c r="DQ38" s="107"/>
      <c r="DR38" s="107"/>
      <c r="DS38" s="107"/>
      <c r="DT38" s="107"/>
      <c r="DU38" s="107"/>
      <c r="DV38" s="107"/>
      <c r="DW38" s="107"/>
      <c r="DX38" s="107"/>
      <c r="DY38" s="92"/>
      <c r="DZ38" s="86"/>
      <c r="EA38" s="48"/>
    </row>
    <row r="39" spans="1:131" x14ac:dyDescent="0.25">
      <c r="A39" s="112" t="s">
        <v>251</v>
      </c>
      <c r="B39" s="113"/>
      <c r="C39" s="113">
        <f t="shared" ref="C39:R39" si="59">SUM(C2:C36)</f>
        <v>506</v>
      </c>
      <c r="D39" s="113">
        <f t="shared" si="59"/>
        <v>179147</v>
      </c>
      <c r="E39" s="113">
        <f t="shared" si="59"/>
        <v>8502</v>
      </c>
      <c r="F39" s="113">
        <f t="shared" si="59"/>
        <v>852</v>
      </c>
      <c r="G39" s="113">
        <f t="shared" si="59"/>
        <v>6665</v>
      </c>
      <c r="H39" s="113">
        <f t="shared" si="59"/>
        <v>7118</v>
      </c>
      <c r="I39" s="113">
        <f t="shared" si="59"/>
        <v>58314</v>
      </c>
      <c r="J39" s="113">
        <f t="shared" si="59"/>
        <v>60285</v>
      </c>
      <c r="K39" s="113">
        <f t="shared" si="59"/>
        <v>1580</v>
      </c>
      <c r="L39" s="113">
        <f t="shared" si="59"/>
        <v>32197</v>
      </c>
      <c r="M39" s="113">
        <f t="shared" si="59"/>
        <v>3634</v>
      </c>
      <c r="N39" s="113">
        <f t="shared" si="59"/>
        <v>607</v>
      </c>
      <c r="O39" s="113">
        <f t="shared" si="59"/>
        <v>710</v>
      </c>
      <c r="P39" s="113">
        <f t="shared" si="59"/>
        <v>739</v>
      </c>
      <c r="Q39" s="113">
        <f t="shared" si="59"/>
        <v>750</v>
      </c>
      <c r="R39" s="113">
        <f t="shared" si="59"/>
        <v>11</v>
      </c>
      <c r="S39" s="113">
        <v>404358</v>
      </c>
      <c r="T39" s="113">
        <f>SUM(T2:T36)</f>
        <v>79072</v>
      </c>
      <c r="U39" s="113">
        <f>SUM(U2:U36)</f>
        <v>82678</v>
      </c>
      <c r="V39" s="113">
        <f>SUM(V2:V36)</f>
        <v>87298</v>
      </c>
      <c r="W39" s="113">
        <f>SUM(W2:W36)</f>
        <v>3606</v>
      </c>
      <c r="X39" s="113">
        <f>SUM(X2:X36)</f>
        <v>99115</v>
      </c>
      <c r="Y39" s="113">
        <v>421512</v>
      </c>
      <c r="Z39" s="113">
        <v>421512</v>
      </c>
      <c r="AA39" s="113">
        <v>421512</v>
      </c>
      <c r="AB39" s="113">
        <v>421512</v>
      </c>
      <c r="AC39" s="113">
        <v>421512</v>
      </c>
      <c r="AD39" s="113">
        <v>421512</v>
      </c>
      <c r="AE39" s="113">
        <v>421512</v>
      </c>
      <c r="AF39" s="46">
        <f>SUM(AF2:AF36)</f>
        <v>417717</v>
      </c>
      <c r="AG39" s="46">
        <f t="shared" ref="AG39:AV39" si="60">SUM(AG2:AG36)</f>
        <v>264769</v>
      </c>
      <c r="AH39" s="46">
        <f t="shared" si="60"/>
        <v>435138</v>
      </c>
      <c r="AI39" s="46">
        <f t="shared" si="60"/>
        <v>201705</v>
      </c>
      <c r="AJ39" s="46">
        <f t="shared" si="60"/>
        <v>204515</v>
      </c>
      <c r="AK39" s="46">
        <f t="shared" si="60"/>
        <v>1969.3264990702132</v>
      </c>
      <c r="AL39" s="46">
        <f t="shared" si="60"/>
        <v>1914.6591707755269</v>
      </c>
      <c r="AM39" s="46">
        <f t="shared" si="60"/>
        <v>210229</v>
      </c>
      <c r="AN39" s="46">
        <f t="shared" si="60"/>
        <v>214572</v>
      </c>
      <c r="AO39" s="46">
        <f t="shared" si="60"/>
        <v>219407</v>
      </c>
      <c r="AP39" s="46">
        <f t="shared" si="60"/>
        <v>223215</v>
      </c>
      <c r="AQ39" s="46">
        <f t="shared" si="60"/>
        <v>239194</v>
      </c>
      <c r="AR39" s="46">
        <f t="shared" si="60"/>
        <v>241029</v>
      </c>
      <c r="AS39" s="46">
        <f t="shared" si="60"/>
        <v>245262</v>
      </c>
      <c r="AT39" s="46">
        <f t="shared" si="60"/>
        <v>244029</v>
      </c>
      <c r="AU39" s="46">
        <f t="shared" si="60"/>
        <v>243659</v>
      </c>
      <c r="AV39" s="46">
        <f t="shared" si="60"/>
        <v>244538</v>
      </c>
      <c r="AW39" s="33">
        <f>AS39/AH39</f>
        <v>0.56364187912800079</v>
      </c>
      <c r="AX39" s="46">
        <f>SUM(AX2:AX36)</f>
        <v>3573</v>
      </c>
      <c r="AY39" s="46">
        <f>SUM(AY2:AY36)</f>
        <v>6449</v>
      </c>
      <c r="AZ39" s="46">
        <f>SUM(AZ2:AZ36)</f>
        <v>9720</v>
      </c>
      <c r="BA39" s="33">
        <f>AT39/AH39</f>
        <v>0.56080829529942222</v>
      </c>
      <c r="BB39" s="33">
        <f t="shared" si="35"/>
        <v>0.5599579903386972</v>
      </c>
      <c r="BC39" s="33">
        <f t="shared" si="36"/>
        <v>0.56197803915079814</v>
      </c>
      <c r="BD39" s="115">
        <f>SUM(BD2:BD36)/25</f>
        <v>10467.6</v>
      </c>
      <c r="BE39" s="115">
        <f>SUM(BE2:BE36)</f>
        <v>9124</v>
      </c>
      <c r="BF39" s="117">
        <f>SUM(BF2:BF36)</f>
        <v>1600</v>
      </c>
      <c r="BG39" s="117">
        <f>SUM(BG2:BG36)</f>
        <v>3439</v>
      </c>
      <c r="BH39" s="117">
        <f t="shared" ref="BH39" si="61">SUM(BH2:BH36)</f>
        <v>5560</v>
      </c>
      <c r="BI39" s="117">
        <f>SUM(BI2:BI36)</f>
        <v>6429</v>
      </c>
      <c r="BJ39" s="33">
        <f>BF39/AH39</f>
        <v>3.6769944247572036E-3</v>
      </c>
      <c r="BK39" s="37">
        <f t="shared" ref="BK39:BS39" si="62">SUM(BK2:BK36)</f>
        <v>90733</v>
      </c>
      <c r="BL39" s="37">
        <f t="shared" si="62"/>
        <v>94204</v>
      </c>
      <c r="BM39" s="37">
        <f t="shared" si="62"/>
        <v>104294</v>
      </c>
      <c r="BN39" s="37">
        <f t="shared" si="62"/>
        <v>109784</v>
      </c>
      <c r="BO39" s="37">
        <f t="shared" si="62"/>
        <v>111451</v>
      </c>
      <c r="BP39" s="37">
        <f t="shared" si="62"/>
        <v>112326</v>
      </c>
      <c r="BQ39" s="37">
        <f t="shared" si="62"/>
        <v>115152</v>
      </c>
      <c r="BR39" s="37">
        <f t="shared" si="62"/>
        <v>115384</v>
      </c>
      <c r="BS39" s="37">
        <f t="shared" si="62"/>
        <v>116171</v>
      </c>
      <c r="BT39" s="33">
        <f>BG39/AH39</f>
        <v>7.903239891712514E-3</v>
      </c>
      <c r="BU39" s="33">
        <f>BH39/AH39</f>
        <v>1.2777555626031282E-2</v>
      </c>
      <c r="BV39" s="33">
        <f>BI39/AH39</f>
        <v>1.4774623222977538E-2</v>
      </c>
      <c r="BW39" s="118">
        <f t="shared" si="38"/>
        <v>246862</v>
      </c>
      <c r="BX39" s="118">
        <f t="shared" ref="BX39:BY39" si="63">SUM(BX2:BX36)</f>
        <v>247468</v>
      </c>
      <c r="BY39" s="118">
        <f t="shared" si="63"/>
        <v>249219</v>
      </c>
      <c r="BZ39" s="118">
        <f t="shared" si="38"/>
        <v>250967</v>
      </c>
      <c r="CA39" s="39">
        <f>(AS39+BF39)/AH39</f>
        <v>0.56731887355275801</v>
      </c>
      <c r="CB39" s="39">
        <f>(AT39+BG39)/AH39</f>
        <v>0.56871153519113482</v>
      </c>
      <c r="CC39" s="39">
        <f t="shared" si="39"/>
        <v>0.57273554596472842</v>
      </c>
      <c r="CD39" s="39">
        <f t="shared" si="40"/>
        <v>0.57675266237377565</v>
      </c>
      <c r="CE39" s="46">
        <f>SUM(CE2:CE36)</f>
        <v>137913</v>
      </c>
      <c r="CF39" s="46">
        <f t="shared" ref="CF39:CZ39" si="64">SUM(CF2:CF36)</f>
        <v>19.764264797018054</v>
      </c>
      <c r="CG39" s="46">
        <f t="shared" si="64"/>
        <v>20.422818629899371</v>
      </c>
      <c r="CH39" s="46">
        <f t="shared" si="64"/>
        <v>21.472857465309282</v>
      </c>
      <c r="CI39" s="46">
        <f t="shared" si="64"/>
        <v>21.909114992241893</v>
      </c>
      <c r="CJ39" s="46">
        <f t="shared" si="64"/>
        <v>22.608655053990862</v>
      </c>
      <c r="CK39" s="46">
        <f t="shared" si="64"/>
        <v>23.21109230421294</v>
      </c>
      <c r="CL39" s="46">
        <f t="shared" si="64"/>
        <v>23.572842178298089</v>
      </c>
      <c r="CM39" s="46">
        <f t="shared" si="64"/>
        <v>23.355773168934295</v>
      </c>
      <c r="CN39" s="46">
        <f t="shared" si="64"/>
        <v>6.3984555935515832</v>
      </c>
      <c r="CO39" s="46">
        <f t="shared" si="64"/>
        <v>6.8844569658161197</v>
      </c>
      <c r="CP39" s="46">
        <f t="shared" si="64"/>
        <v>951</v>
      </c>
      <c r="CQ39" s="46">
        <f t="shared" si="64"/>
        <v>688</v>
      </c>
      <c r="CR39" s="46">
        <f t="shared" si="64"/>
        <v>1333.34</v>
      </c>
      <c r="CS39" s="46">
        <f t="shared" si="64"/>
        <v>8.053268591740359</v>
      </c>
      <c r="CT39" s="46">
        <f t="shared" si="64"/>
        <v>8.3845914459362305</v>
      </c>
      <c r="CU39" s="46">
        <f t="shared" si="64"/>
        <v>8.464268429647559</v>
      </c>
      <c r="CV39" s="46">
        <f t="shared" si="64"/>
        <v>8.6802220241135473</v>
      </c>
      <c r="CW39" s="46">
        <f t="shared" si="64"/>
        <v>8.7192918522650302</v>
      </c>
      <c r="CX39" s="46">
        <f t="shared" si="64"/>
        <v>138138</v>
      </c>
      <c r="CY39" s="46">
        <f t="shared" si="64"/>
        <v>139510</v>
      </c>
      <c r="CZ39" s="46">
        <f t="shared" si="64"/>
        <v>141901</v>
      </c>
      <c r="DA39" s="33">
        <f>CE39/AH39</f>
        <v>0.31694083256346262</v>
      </c>
      <c r="DB39" s="119">
        <f>SUM(DB2:DB36)/22</f>
        <v>4750</v>
      </c>
      <c r="DC39" s="46">
        <f>SUM(DC2:DC36)</f>
        <v>17916</v>
      </c>
      <c r="DD39" s="33">
        <f>CX39/AH39</f>
        <v>0.31745790990444411</v>
      </c>
      <c r="DE39" s="33">
        <f t="shared" si="41"/>
        <v>0.32061093262367341</v>
      </c>
      <c r="DF39" s="33">
        <f t="shared" si="42"/>
        <v>0.32610574116716995</v>
      </c>
      <c r="DG39" s="47">
        <f t="shared" si="43"/>
        <v>-0.2506469212066057</v>
      </c>
      <c r="DH39" s="46"/>
      <c r="DI39" s="46"/>
      <c r="DJ39" s="46"/>
      <c r="DK39" s="46"/>
      <c r="DL39" s="49">
        <f>(DL2+DL3+DL4+DL5+DL6+DL7+DL8+DL10+DL12+DL15+DL16+DL19+DL21++DL24+DL25+DL26+DL27+DL28+DL29+DL30+DL33+DL34)/22</f>
        <v>0.71818181818181825</v>
      </c>
      <c r="DM39" s="46"/>
      <c r="DN39" s="51">
        <f>DC39/(AF39/100)</f>
        <v>4.2890282176688999</v>
      </c>
      <c r="DO39" s="51">
        <f>AZ39/(AF39/100)</f>
        <v>2.326934264107039</v>
      </c>
      <c r="DP39" s="120">
        <f t="shared" ref="DP39:DU39" si="65">SUM(DP2:DP36)</f>
        <v>50929900</v>
      </c>
      <c r="DQ39" s="120">
        <f t="shared" si="65"/>
        <v>46905600</v>
      </c>
      <c r="DR39" s="121">
        <f t="shared" si="65"/>
        <v>34358582.600000001</v>
      </c>
      <c r="DS39" s="121">
        <f t="shared" si="65"/>
        <v>69575734.24000001</v>
      </c>
      <c r="DT39" s="121">
        <f t="shared" si="65"/>
        <v>12547017.400000002</v>
      </c>
      <c r="DU39" s="122">
        <f t="shared" si="65"/>
        <v>2718704.6599999997</v>
      </c>
      <c r="DV39" s="121">
        <v>16566979.32</v>
      </c>
      <c r="DW39" s="123">
        <f>SUM(DW2:DW36)</f>
        <v>12572</v>
      </c>
      <c r="DX39" s="123">
        <f>SUM(DX2:DX36)</f>
        <v>9422</v>
      </c>
      <c r="DY39" s="54">
        <f>AB39/(S39/100)</f>
        <v>104.24228035552655</v>
      </c>
      <c r="DZ39" s="54">
        <f>AB39/(Y39/100)</f>
        <v>100</v>
      </c>
      <c r="EA39" s="48">
        <f>SUM(EA2:EA36)</f>
        <v>98.313955203484824</v>
      </c>
    </row>
    <row r="40" spans="1:131" x14ac:dyDescent="0.25">
      <c r="AV40" s="127">
        <f>AV39-AU39</f>
        <v>879</v>
      </c>
      <c r="BC40" s="128">
        <f>BC39-BB39</f>
        <v>2.0200488121009386E-3</v>
      </c>
      <c r="BE40" s="128">
        <f>BE39/AH39</f>
        <v>2.0968060707177952E-2</v>
      </c>
      <c r="BI40" s="127">
        <f>BI39-BH39</f>
        <v>869</v>
      </c>
      <c r="BV40" s="128">
        <f>BV39-BU39</f>
        <v>1.9970675969462563E-3</v>
      </c>
      <c r="BX40" s="131">
        <f>BX39-BW39</f>
        <v>606</v>
      </c>
      <c r="BY40" s="131">
        <f>BY39-BX39</f>
        <v>1751</v>
      </c>
      <c r="BZ40" s="131">
        <f>BZ39-BY39</f>
        <v>1748</v>
      </c>
      <c r="CB40" s="132">
        <f>CB39-CA39</f>
        <v>1.3926616383768131E-3</v>
      </c>
      <c r="CC40" s="132">
        <f>CC39-CB39</f>
        <v>4.0240107735936004E-3</v>
      </c>
      <c r="CD40" s="132">
        <f>CD39-CC39</f>
        <v>4.0171164090472278E-3</v>
      </c>
      <c r="CX40" s="131">
        <f>CX39-CE39</f>
        <v>225</v>
      </c>
      <c r="CY40" s="131">
        <f>CY39-CX39</f>
        <v>1372</v>
      </c>
      <c r="CZ40" s="131">
        <f>CZ39-CY39</f>
        <v>2391</v>
      </c>
      <c r="DD40" s="132">
        <f>DD39-DA39</f>
        <v>5.1707734098149771E-4</v>
      </c>
      <c r="DE40" s="132">
        <f>DE39-DD39</f>
        <v>3.1530227192292926E-3</v>
      </c>
      <c r="DF40" s="132">
        <f>DF39-DE39</f>
        <v>5.4948085434965432E-3</v>
      </c>
      <c r="DG40" s="132"/>
      <c r="DL40" s="69">
        <f>(DL9+DL11+DL13+DL14+DL17+DL18+DL20+DL22+DL23+DL31+DL32+DL35+DL36)/13</f>
        <v>3.0769230769230767E-2</v>
      </c>
    </row>
    <row r="41" spans="1:131" x14ac:dyDescent="0.25">
      <c r="BE41" s="128"/>
      <c r="CX41" s="131"/>
      <c r="CY41" s="131"/>
      <c r="CZ41" s="131"/>
    </row>
    <row r="42" spans="1:131" x14ac:dyDescent="0.25">
      <c r="A42" s="135" t="s">
        <v>252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11"/>
      <c r="CG42" s="111"/>
      <c r="CH42" s="111"/>
      <c r="CI42" s="111"/>
      <c r="CJ42" s="111"/>
      <c r="CK42" s="111"/>
      <c r="CL42" s="111"/>
      <c r="CM42" s="111"/>
      <c r="CN42" s="136"/>
      <c r="CO42" s="136"/>
      <c r="CP42" s="137"/>
      <c r="CQ42" s="137"/>
      <c r="CR42" s="138"/>
      <c r="CS42" s="139"/>
      <c r="CT42" s="139"/>
      <c r="CU42" s="139"/>
      <c r="CV42" s="139"/>
      <c r="CW42" s="139"/>
      <c r="DA42" s="139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6"/>
      <c r="DM42" s="137"/>
      <c r="DN42" s="138"/>
      <c r="DO42" s="138"/>
      <c r="DP42" s="137"/>
      <c r="DQ42" s="137"/>
      <c r="DR42" s="137"/>
      <c r="DS42" s="137"/>
      <c r="DT42" s="137"/>
      <c r="DU42" s="137"/>
      <c r="DV42" s="137"/>
      <c r="DW42" s="137"/>
      <c r="DX42" s="137"/>
      <c r="EA42" s="140"/>
    </row>
    <row r="44" spans="1:131" x14ac:dyDescent="0.25">
      <c r="A44" s="141"/>
      <c r="AF44" s="142"/>
      <c r="AG44" s="142"/>
      <c r="AH44" s="142"/>
      <c r="AI44" s="137"/>
      <c r="AJ44" s="137"/>
    </row>
    <row r="45" spans="1:131" x14ac:dyDescent="0.25">
      <c r="A45" s="143"/>
      <c r="AF45" s="142"/>
      <c r="AG45" s="142"/>
      <c r="AH45" s="142"/>
      <c r="AI45" s="137"/>
      <c r="AJ45" s="137"/>
    </row>
    <row r="62" spans="1:1" x14ac:dyDescent="0.25">
      <c r="A62" s="84"/>
    </row>
  </sheetData>
  <mergeCells count="1">
    <mergeCell ref="A42:CE4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E62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9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hidden="1" customWidth="1"/>
    <col min="20" max="24" width="15.42578125" style="124" hidden="1" customWidth="1"/>
    <col min="25" max="25" width="14.140625" style="124" hidden="1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2" width="12.5703125" style="126" hidden="1" customWidth="1"/>
    <col min="33" max="33" width="19.85546875" style="127" hidden="1" customWidth="1"/>
    <col min="34" max="34" width="14" style="127" customWidth="1"/>
    <col min="35" max="36" width="13.28515625" style="127" hidden="1" customWidth="1"/>
    <col min="37" max="37" width="15.7109375" style="127" hidden="1" customWidth="1"/>
    <col min="38" max="38" width="9.85546875" style="127" hidden="1" customWidth="1"/>
    <col min="39" max="39" width="11.28515625" style="127" hidden="1" customWidth="1"/>
    <col min="40" max="43" width="12.42578125" style="127" hidden="1" customWidth="1"/>
    <col min="44" max="44" width="16" style="127" hidden="1" customWidth="1"/>
    <col min="45" max="54" width="12.42578125" style="127" hidden="1" customWidth="1"/>
    <col min="55" max="55" width="17.5703125" style="127" hidden="1" customWidth="1"/>
    <col min="56" max="58" width="12.140625" style="127" hidden="1" customWidth="1"/>
    <col min="59" max="67" width="16.140625" style="127" hidden="1" customWidth="1"/>
    <col min="68" max="69" width="16.140625" style="127" customWidth="1"/>
    <col min="70" max="78" width="14.28515625" style="127" hidden="1" customWidth="1"/>
    <col min="79" max="79" width="14.28515625" style="127" customWidth="1"/>
    <col min="80" max="80" width="17.85546875" style="127" hidden="1" customWidth="1"/>
    <col min="81" max="82" width="15.5703125" style="127" hidden="1" customWidth="1"/>
    <col min="83" max="97" width="14.85546875" style="127" hidden="1" customWidth="1"/>
    <col min="98" max="98" width="14.85546875" style="127" customWidth="1"/>
    <col min="99" max="107" width="14.85546875" style="127" hidden="1" customWidth="1"/>
    <col min="108" max="108" width="14.85546875" style="127" customWidth="1"/>
    <col min="109" max="109" width="20.140625" style="127" hidden="1" customWidth="1"/>
    <col min="110" max="117" width="19" style="127" hidden="1" customWidth="1"/>
    <col min="118" max="118" width="19" style="127" customWidth="1"/>
    <col min="119" max="119" width="14.85546875" style="127" hidden="1" customWidth="1"/>
    <col min="120" max="126" width="14.42578125" style="127" hidden="1" customWidth="1"/>
    <col min="127" max="127" width="16.140625" style="127" hidden="1" customWidth="1"/>
    <col min="128" max="129" width="17.85546875" style="128" hidden="1" customWidth="1"/>
    <col min="130" max="130" width="12.5703125" style="127" hidden="1" customWidth="1"/>
    <col min="131" max="131" width="11.5703125" style="127" hidden="1" customWidth="1"/>
    <col min="132" max="132" width="14.28515625" style="133" hidden="1" customWidth="1"/>
    <col min="133" max="133" width="15.140625" style="134" hidden="1" customWidth="1"/>
    <col min="134" max="145" width="15.85546875" style="134" hidden="1" customWidth="1"/>
    <col min="146" max="146" width="15.85546875" style="134" customWidth="1"/>
    <col min="147" max="147" width="19.42578125" style="134" hidden="1" customWidth="1"/>
    <col min="148" max="148" width="11.28515625" style="127" hidden="1" customWidth="1"/>
    <col min="149" max="149" width="10.7109375" style="127" hidden="1" customWidth="1"/>
    <col min="150" max="152" width="19.85546875" style="127" hidden="1" customWidth="1"/>
    <col min="153" max="157" width="18.140625" style="127" hidden="1" customWidth="1"/>
    <col min="158" max="158" width="18.140625" style="127" customWidth="1"/>
    <col min="159" max="159" width="19.85546875" style="127" customWidth="1"/>
    <col min="160" max="167" width="13.7109375" style="127" hidden="1" customWidth="1"/>
    <col min="168" max="168" width="13.7109375" style="127" customWidth="1"/>
    <col min="169" max="169" width="17" style="128" customWidth="1"/>
    <col min="170" max="170" width="12.28515625" style="127" hidden="1" customWidth="1"/>
    <col min="171" max="172" width="12.7109375" style="133" hidden="1" customWidth="1"/>
    <col min="173" max="173" width="14.7109375" style="127" hidden="1" customWidth="1"/>
    <col min="174" max="174" width="14.5703125" style="127" hidden="1" customWidth="1"/>
    <col min="175" max="175" width="15.140625" style="127" hidden="1" customWidth="1"/>
    <col min="176" max="176" width="11.85546875" style="127" hidden="1" customWidth="1"/>
    <col min="177" max="177" width="12.7109375" style="127" hidden="1" customWidth="1"/>
    <col min="178" max="178" width="14.85546875" style="127" hidden="1" customWidth="1"/>
    <col min="179" max="179" width="14.7109375" style="127" hidden="1" customWidth="1"/>
    <col min="180" max="181" width="14" style="127" hidden="1" customWidth="1"/>
    <col min="182" max="182" width="15.5703125" style="126" hidden="1" customWidth="1"/>
    <col min="183" max="183" width="15.7109375" style="124" hidden="1" customWidth="1"/>
    <col min="184" max="184" width="21.5703125" style="127" hidden="1" customWidth="1"/>
    <col min="185" max="185" width="9.140625" style="55" hidden="1" customWidth="1"/>
    <col min="186" max="186" width="5.42578125" style="55" customWidth="1"/>
    <col min="187" max="187" width="5.140625" style="55" customWidth="1"/>
    <col min="188" max="190" width="9.140625" style="55" customWidth="1"/>
    <col min="191" max="16384" width="9.140625" style="55"/>
  </cols>
  <sheetData>
    <row r="1" spans="1:187" s="22" customFormat="1" ht="12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3" t="s">
        <v>20</v>
      </c>
      <c r="AE1" s="4" t="s">
        <v>21</v>
      </c>
      <c r="AF1" s="4" t="s">
        <v>22</v>
      </c>
      <c r="AG1" s="5" t="s">
        <v>23</v>
      </c>
      <c r="AH1" s="5" t="s">
        <v>24</v>
      </c>
      <c r="AI1" s="6" t="s">
        <v>25</v>
      </c>
      <c r="AJ1" s="6" t="s">
        <v>26</v>
      </c>
      <c r="AK1" s="6" t="s">
        <v>27</v>
      </c>
      <c r="AL1" s="6" t="s">
        <v>28</v>
      </c>
      <c r="AM1" s="6" t="s">
        <v>29</v>
      </c>
      <c r="AN1" s="6" t="s">
        <v>30</v>
      </c>
      <c r="AO1" s="6" t="s">
        <v>31</v>
      </c>
      <c r="AP1" s="6" t="s">
        <v>32</v>
      </c>
      <c r="AQ1" s="6" t="s">
        <v>33</v>
      </c>
      <c r="AR1" s="6" t="s">
        <v>34</v>
      </c>
      <c r="AS1" s="6" t="s">
        <v>35</v>
      </c>
      <c r="AT1" s="6" t="s">
        <v>36</v>
      </c>
      <c r="AU1" s="6" t="s">
        <v>37</v>
      </c>
      <c r="AV1" s="6" t="s">
        <v>38</v>
      </c>
      <c r="AW1" s="6" t="s">
        <v>39</v>
      </c>
      <c r="AX1" s="6" t="s">
        <v>40</v>
      </c>
      <c r="AY1" s="6" t="s">
        <v>41</v>
      </c>
      <c r="AZ1" s="6" t="s">
        <v>42</v>
      </c>
      <c r="BA1" s="6" t="s">
        <v>43</v>
      </c>
      <c r="BB1" s="6" t="s">
        <v>44</v>
      </c>
      <c r="BC1" s="7" t="s">
        <v>49</v>
      </c>
      <c r="BD1" s="8" t="s">
        <v>50</v>
      </c>
      <c r="BE1" s="8" t="s">
        <v>51</v>
      </c>
      <c r="BF1" s="8" t="s">
        <v>52</v>
      </c>
      <c r="BG1" s="7" t="s">
        <v>53</v>
      </c>
      <c r="BH1" s="7" t="s">
        <v>54</v>
      </c>
      <c r="BI1" s="7" t="s">
        <v>55</v>
      </c>
      <c r="BJ1" s="7" t="s">
        <v>56</v>
      </c>
      <c r="BK1" s="7" t="s">
        <v>57</v>
      </c>
      <c r="BL1" s="7" t="s">
        <v>58</v>
      </c>
      <c r="BM1" s="7" t="s">
        <v>59</v>
      </c>
      <c r="BN1" s="7" t="s">
        <v>60</v>
      </c>
      <c r="BO1" s="7" t="s">
        <v>61</v>
      </c>
      <c r="BP1" s="9" t="s">
        <v>66</v>
      </c>
      <c r="BQ1" s="9" t="s">
        <v>67</v>
      </c>
      <c r="BR1" s="10" t="s">
        <v>68</v>
      </c>
      <c r="BS1" s="10" t="s">
        <v>69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7" t="s">
        <v>82</v>
      </c>
      <c r="CC1" s="7" t="s">
        <v>83</v>
      </c>
      <c r="CD1" s="7" t="s">
        <v>84</v>
      </c>
      <c r="CE1" s="7" t="s">
        <v>85</v>
      </c>
      <c r="CF1" s="7" t="s">
        <v>86</v>
      </c>
      <c r="CG1" s="7" t="s">
        <v>87</v>
      </c>
      <c r="CH1" s="7" t="s">
        <v>88</v>
      </c>
      <c r="CI1" s="7" t="s">
        <v>89</v>
      </c>
      <c r="CJ1" s="7" t="s">
        <v>90</v>
      </c>
      <c r="CK1" s="7" t="s">
        <v>91</v>
      </c>
      <c r="CL1" s="7" t="s">
        <v>92</v>
      </c>
      <c r="CM1" s="7" t="s">
        <v>93</v>
      </c>
      <c r="CN1" s="7" t="s">
        <v>94</v>
      </c>
      <c r="CO1" s="7" t="s">
        <v>95</v>
      </c>
      <c r="CP1" s="7" t="s">
        <v>96</v>
      </c>
      <c r="CQ1" s="7" t="s">
        <v>97</v>
      </c>
      <c r="CR1" s="7" t="s">
        <v>98</v>
      </c>
      <c r="CS1" s="7" t="s">
        <v>99</v>
      </c>
      <c r="CT1" s="7" t="s">
        <v>100</v>
      </c>
      <c r="CU1" s="11" t="s">
        <v>105</v>
      </c>
      <c r="CV1" s="11" t="s">
        <v>106</v>
      </c>
      <c r="CW1" s="11" t="s">
        <v>107</v>
      </c>
      <c r="CX1" s="11" t="s">
        <v>108</v>
      </c>
      <c r="CY1" s="11" t="s">
        <v>109</v>
      </c>
      <c r="CZ1" s="11" t="s">
        <v>110</v>
      </c>
      <c r="DA1" s="11" t="s">
        <v>111</v>
      </c>
      <c r="DB1" s="11" t="s">
        <v>112</v>
      </c>
      <c r="DC1" s="11" t="s">
        <v>113</v>
      </c>
      <c r="DD1" s="11" t="s">
        <v>114</v>
      </c>
      <c r="DE1" s="12" t="s">
        <v>119</v>
      </c>
      <c r="DF1" s="12" t="s">
        <v>120</v>
      </c>
      <c r="DG1" s="12" t="s">
        <v>121</v>
      </c>
      <c r="DH1" s="12" t="s">
        <v>122</v>
      </c>
      <c r="DI1" s="12" t="s">
        <v>123</v>
      </c>
      <c r="DJ1" s="12" t="s">
        <v>124</v>
      </c>
      <c r="DK1" s="12" t="s">
        <v>125</v>
      </c>
      <c r="DL1" s="12" t="s">
        <v>126</v>
      </c>
      <c r="DM1" s="12" t="s">
        <v>127</v>
      </c>
      <c r="DN1" s="12" t="s">
        <v>128</v>
      </c>
      <c r="DO1" s="4" t="s">
        <v>133</v>
      </c>
      <c r="DP1" s="13" t="s">
        <v>134</v>
      </c>
      <c r="DQ1" s="13" t="s">
        <v>135</v>
      </c>
      <c r="DR1" s="13" t="s">
        <v>136</v>
      </c>
      <c r="DS1" s="13" t="s">
        <v>137</v>
      </c>
      <c r="DT1" s="13" t="s">
        <v>138</v>
      </c>
      <c r="DU1" s="13" t="s">
        <v>139</v>
      </c>
      <c r="DV1" s="13" t="s">
        <v>140</v>
      </c>
      <c r="DW1" s="7" t="s">
        <v>141</v>
      </c>
      <c r="DX1" s="14" t="s">
        <v>142</v>
      </c>
      <c r="DY1" s="14" t="s">
        <v>143</v>
      </c>
      <c r="DZ1" s="13" t="s">
        <v>144</v>
      </c>
      <c r="EA1" s="13" t="s">
        <v>145</v>
      </c>
      <c r="EB1" s="15" t="s">
        <v>146</v>
      </c>
      <c r="EC1" s="15" t="s">
        <v>147</v>
      </c>
      <c r="ED1" s="15" t="s">
        <v>148</v>
      </c>
      <c r="EE1" s="15" t="s">
        <v>149</v>
      </c>
      <c r="EF1" s="15" t="s">
        <v>150</v>
      </c>
      <c r="EG1" s="15" t="s">
        <v>151</v>
      </c>
      <c r="EH1" s="3" t="s">
        <v>152</v>
      </c>
      <c r="EI1" s="3" t="s">
        <v>153</v>
      </c>
      <c r="EJ1" s="3" t="s">
        <v>154</v>
      </c>
      <c r="EK1" s="3" t="s">
        <v>155</v>
      </c>
      <c r="EL1" s="3" t="s">
        <v>156</v>
      </c>
      <c r="EM1" s="3" t="s">
        <v>157</v>
      </c>
      <c r="EN1" s="3" t="s">
        <v>158</v>
      </c>
      <c r="EO1" s="3" t="s">
        <v>159</v>
      </c>
      <c r="EP1" s="3" t="s">
        <v>160</v>
      </c>
      <c r="EQ1" s="16" t="s">
        <v>166</v>
      </c>
      <c r="ER1" s="4" t="s">
        <v>167</v>
      </c>
      <c r="ES1" s="4" t="s">
        <v>168</v>
      </c>
      <c r="ET1" s="7" t="s">
        <v>169</v>
      </c>
      <c r="EU1" s="7" t="s">
        <v>170</v>
      </c>
      <c r="EV1" s="7" t="s">
        <v>171</v>
      </c>
      <c r="EW1" s="7" t="s">
        <v>172</v>
      </c>
      <c r="EX1" s="7" t="s">
        <v>173</v>
      </c>
      <c r="EY1" s="7" t="s">
        <v>174</v>
      </c>
      <c r="EZ1" s="7" t="s">
        <v>175</v>
      </c>
      <c r="FA1" s="7" t="s">
        <v>176</v>
      </c>
      <c r="FB1" s="7" t="s">
        <v>177</v>
      </c>
      <c r="FC1" s="9" t="s">
        <v>183</v>
      </c>
      <c r="FD1" s="4" t="s">
        <v>184</v>
      </c>
      <c r="FE1" s="4" t="s">
        <v>185</v>
      </c>
      <c r="FF1" s="4" t="s">
        <v>186</v>
      </c>
      <c r="FG1" s="4" t="s">
        <v>187</v>
      </c>
      <c r="FH1" s="4" t="s">
        <v>188</v>
      </c>
      <c r="FI1" s="4" t="s">
        <v>189</v>
      </c>
      <c r="FJ1" s="4" t="s">
        <v>190</v>
      </c>
      <c r="FK1" s="4" t="s">
        <v>191</v>
      </c>
      <c r="FL1" s="4" t="s">
        <v>192</v>
      </c>
      <c r="FM1" s="17" t="s">
        <v>197</v>
      </c>
      <c r="FN1" s="4" t="s">
        <v>198</v>
      </c>
      <c r="FO1" s="18" t="s">
        <v>199</v>
      </c>
      <c r="FP1" s="18" t="s">
        <v>200</v>
      </c>
      <c r="FQ1" s="19" t="s">
        <v>201</v>
      </c>
      <c r="FR1" s="19" t="s">
        <v>202</v>
      </c>
      <c r="FS1" s="4" t="s">
        <v>203</v>
      </c>
      <c r="FT1" s="4" t="s">
        <v>204</v>
      </c>
      <c r="FU1" s="4" t="s">
        <v>205</v>
      </c>
      <c r="FV1" s="19" t="s">
        <v>206</v>
      </c>
      <c r="FW1" s="4" t="s">
        <v>207</v>
      </c>
      <c r="FX1" s="4" t="s">
        <v>208</v>
      </c>
      <c r="FY1" s="4" t="s">
        <v>209</v>
      </c>
      <c r="FZ1" s="20" t="s">
        <v>210</v>
      </c>
      <c r="GA1" s="21" t="s">
        <v>211</v>
      </c>
      <c r="GB1" s="4" t="s">
        <v>212</v>
      </c>
      <c r="GC1" s="22">
        <v>11</v>
      </c>
      <c r="GD1" s="22">
        <v>10</v>
      </c>
      <c r="GE1" s="22">
        <v>16</v>
      </c>
    </row>
    <row r="2" spans="1:187" x14ac:dyDescent="0.25">
      <c r="A2" s="23" t="s">
        <v>213</v>
      </c>
      <c r="B2" s="24">
        <v>2</v>
      </c>
      <c r="C2" s="24">
        <v>2</v>
      </c>
      <c r="D2" s="24">
        <f t="shared" ref="D2:D36" si="0">SUM(E2:M2)</f>
        <v>2723</v>
      </c>
      <c r="E2" s="24">
        <v>289</v>
      </c>
      <c r="F2" s="24">
        <v>0</v>
      </c>
      <c r="G2" s="24">
        <v>224</v>
      </c>
      <c r="H2" s="24">
        <v>84</v>
      </c>
      <c r="I2" s="24">
        <v>581</v>
      </c>
      <c r="J2" s="24">
        <v>330</v>
      </c>
      <c r="K2" s="24">
        <v>0</v>
      </c>
      <c r="L2" s="24">
        <v>1155</v>
      </c>
      <c r="M2" s="24">
        <v>60</v>
      </c>
      <c r="N2" s="24">
        <v>2</v>
      </c>
      <c r="O2" s="24">
        <v>2</v>
      </c>
      <c r="P2" s="24">
        <v>3</v>
      </c>
      <c r="Q2" s="24">
        <v>3</v>
      </c>
      <c r="R2" s="24">
        <f t="shared" ref="R2:R36" si="1">Q2-P2</f>
        <v>0</v>
      </c>
      <c r="S2" s="25">
        <v>2823</v>
      </c>
      <c r="T2" s="26">
        <v>132</v>
      </c>
      <c r="U2" s="26">
        <v>148</v>
      </c>
      <c r="V2" s="26">
        <v>165</v>
      </c>
      <c r="W2" s="26">
        <f t="shared" ref="W2:W36" si="2">U2-T2</f>
        <v>16</v>
      </c>
      <c r="X2" s="26">
        <v>291</v>
      </c>
      <c r="Y2" s="25">
        <v>2850</v>
      </c>
      <c r="Z2" s="26">
        <v>841</v>
      </c>
      <c r="AA2" s="26">
        <v>967</v>
      </c>
      <c r="AB2" s="26">
        <v>980</v>
      </c>
      <c r="AC2" s="26">
        <f t="shared" ref="AC2:AC36" si="3">AB2-AA2</f>
        <v>13</v>
      </c>
      <c r="AD2" s="27">
        <f t="shared" ref="AD2:AD36" si="4">AC2/(AA2/100)</f>
        <v>1.344364012409514</v>
      </c>
      <c r="AE2" s="28"/>
      <c r="AF2" s="29">
        <f>[1]Лист1!B7</f>
        <v>2850</v>
      </c>
      <c r="AG2" s="29"/>
      <c r="AH2" s="29">
        <v>2703</v>
      </c>
      <c r="AI2" s="30">
        <v>621</v>
      </c>
      <c r="AJ2" s="30">
        <v>815</v>
      </c>
      <c r="AK2" s="31">
        <f t="shared" ref="AK2:AK36" si="5">AJ2/(S2/100)</f>
        <v>28.869996457669146</v>
      </c>
      <c r="AL2" s="31">
        <f t="shared" ref="AL2:AL36" si="6">AJ2/(Y2/100)</f>
        <v>28.596491228070175</v>
      </c>
      <c r="AM2" s="32">
        <v>1550</v>
      </c>
      <c r="AN2" s="32">
        <v>1566</v>
      </c>
      <c r="AO2" s="32">
        <v>2001</v>
      </c>
      <c r="AP2" s="32">
        <v>2048</v>
      </c>
      <c r="AQ2" s="32">
        <v>2064</v>
      </c>
      <c r="AR2" s="32">
        <v>2064</v>
      </c>
      <c r="AS2" s="32">
        <v>2064</v>
      </c>
      <c r="AT2" s="32">
        <v>2036</v>
      </c>
      <c r="AU2" s="32">
        <v>2020</v>
      </c>
      <c r="AV2" s="32">
        <v>1999</v>
      </c>
      <c r="AW2" s="32">
        <v>1971</v>
      </c>
      <c r="AX2" s="32">
        <v>1970</v>
      </c>
      <c r="AY2" s="32">
        <v>1960</v>
      </c>
      <c r="AZ2" s="32">
        <v>1960</v>
      </c>
      <c r="BA2" s="32">
        <v>1961</v>
      </c>
      <c r="BB2" s="32">
        <v>1962</v>
      </c>
      <c r="BC2" s="33">
        <f>AS2/AH2</f>
        <v>0.7635960044395117</v>
      </c>
      <c r="BD2" s="34"/>
      <c r="BE2" s="34"/>
      <c r="BF2" s="34"/>
      <c r="BG2" s="33">
        <f>AT2/AH2</f>
        <v>0.7532371439141694</v>
      </c>
      <c r="BH2" s="33">
        <f>AU2/AH2</f>
        <v>0.74731779504254536</v>
      </c>
      <c r="BI2" s="33">
        <f>AV2/AH2</f>
        <v>0.73954864964853861</v>
      </c>
      <c r="BJ2" s="33">
        <f>AW2/AH2</f>
        <v>0.72918978912319643</v>
      </c>
      <c r="BK2" s="33">
        <f>AX2/AH2</f>
        <v>0.72881982981871996</v>
      </c>
      <c r="BL2" s="33">
        <f>AY2/AH2</f>
        <v>0.72512023677395487</v>
      </c>
      <c r="BM2" s="33">
        <f>AZ2/AH2</f>
        <v>0.72512023677395487</v>
      </c>
      <c r="BN2" s="33">
        <f>BA2/AH2</f>
        <v>0.72549019607843135</v>
      </c>
      <c r="BO2" s="33">
        <f>BB2/AH2</f>
        <v>0.72586015538290793</v>
      </c>
      <c r="BP2" s="35">
        <v>17810</v>
      </c>
      <c r="BQ2" s="35">
        <v>100</v>
      </c>
      <c r="BR2" s="36"/>
      <c r="BS2" s="36">
        <v>26</v>
      </c>
      <c r="BT2" s="36">
        <v>39</v>
      </c>
      <c r="BU2" s="36">
        <v>55</v>
      </c>
      <c r="BV2" s="36">
        <v>91</v>
      </c>
      <c r="BW2" s="36">
        <v>92</v>
      </c>
      <c r="BX2" s="36">
        <v>100</v>
      </c>
      <c r="BY2" s="36">
        <v>100</v>
      </c>
      <c r="BZ2" s="36">
        <v>100</v>
      </c>
      <c r="CA2" s="36">
        <v>100</v>
      </c>
      <c r="CB2" s="33">
        <f t="shared" ref="CB2:CB8" si="7">BR2/AH2</f>
        <v>0</v>
      </c>
      <c r="CC2" s="37">
        <v>387</v>
      </c>
      <c r="CD2" s="37">
        <v>644</v>
      </c>
      <c r="CE2" s="37">
        <v>477</v>
      </c>
      <c r="CF2" s="37">
        <v>839</v>
      </c>
      <c r="CG2" s="37">
        <v>844</v>
      </c>
      <c r="CH2" s="37">
        <v>854</v>
      </c>
      <c r="CI2" s="37">
        <v>862</v>
      </c>
      <c r="CJ2" s="37">
        <v>862</v>
      </c>
      <c r="CK2" s="37">
        <v>862</v>
      </c>
      <c r="CL2" s="33">
        <f t="shared" ref="CL2:CL8" si="8">BS2/AH2</f>
        <v>9.6189419163891978E-3</v>
      </c>
      <c r="CM2" s="33">
        <f t="shared" ref="CM2:CM8" si="9">BT2/AH2</f>
        <v>1.4428412874583796E-2</v>
      </c>
      <c r="CN2" s="33">
        <f>BU2/AH2</f>
        <v>2.0347761746207917E-2</v>
      </c>
      <c r="CO2" s="33">
        <f>BV2/AH2</f>
        <v>3.3666296707362188E-2</v>
      </c>
      <c r="CP2" s="33">
        <f>BW2/AH2</f>
        <v>3.4036256011838698E-2</v>
      </c>
      <c r="CQ2" s="33">
        <f>BX2/AH2</f>
        <v>3.699593044765076E-2</v>
      </c>
      <c r="CR2" s="33">
        <f>BY2/AH2</f>
        <v>3.699593044765076E-2</v>
      </c>
      <c r="CS2" s="33">
        <f>BZ2/AH2</f>
        <v>3.699593044765076E-2</v>
      </c>
      <c r="CT2" s="33">
        <f>CA2/AH2</f>
        <v>3.699593044765076E-2</v>
      </c>
      <c r="CU2" s="38">
        <f>AS2+BR2</f>
        <v>2064</v>
      </c>
      <c r="CV2" s="38">
        <f>AT2+BS2</f>
        <v>2062</v>
      </c>
      <c r="CW2" s="38">
        <f>AU2+BT2</f>
        <v>2059</v>
      </c>
      <c r="CX2" s="38">
        <f>AV2+BU2</f>
        <v>2054</v>
      </c>
      <c r="CY2" s="38">
        <f>BV2+AW2</f>
        <v>2062</v>
      </c>
      <c r="CZ2" s="38">
        <f>AX2+BW2</f>
        <v>2062</v>
      </c>
      <c r="DA2" s="38">
        <f>AY2+BX2</f>
        <v>2060</v>
      </c>
      <c r="DB2" s="38">
        <f>BY2+AZ2</f>
        <v>2060</v>
      </c>
      <c r="DC2" s="38">
        <f>BA2+BZ2</f>
        <v>2061</v>
      </c>
      <c r="DD2" s="38">
        <f>CA2+BB2</f>
        <v>2062</v>
      </c>
      <c r="DE2" s="39">
        <f t="shared" ref="DE2:DE37" si="10">(AS2+BR2)/AH2</f>
        <v>0.7635960044395117</v>
      </c>
      <c r="DF2" s="39">
        <f t="shared" ref="DF2:DF37" si="11">(AT2+BS2)/AH2</f>
        <v>0.76285608583055864</v>
      </c>
      <c r="DG2" s="39">
        <f>CW2/AH2</f>
        <v>0.7617462079171291</v>
      </c>
      <c r="DH2" s="39">
        <f>CX2/AH2</f>
        <v>0.75989641139474662</v>
      </c>
      <c r="DI2" s="39">
        <f>CY2/AH2</f>
        <v>0.76285608583055864</v>
      </c>
      <c r="DJ2" s="39">
        <f>CZ2/AH2</f>
        <v>0.76285608583055864</v>
      </c>
      <c r="DK2" s="39">
        <f>DA2/AH2</f>
        <v>0.76211616722160558</v>
      </c>
      <c r="DL2" s="39">
        <f>DB2/AH2</f>
        <v>0.76211616722160558</v>
      </c>
      <c r="DM2" s="39">
        <f>DC2/AH2</f>
        <v>0.76248612652608216</v>
      </c>
      <c r="DN2" s="39">
        <f>DD2/AH2</f>
        <v>0.76285608583055864</v>
      </c>
      <c r="DO2" s="40">
        <v>879</v>
      </c>
      <c r="DP2" s="41">
        <f t="shared" ref="DP2:DP36" si="12">(AI2+BD2)/AF2</f>
        <v>0.21789473684210525</v>
      </c>
      <c r="DQ2" s="41">
        <f t="shared" ref="DQ2:DQ36" si="13">(AJ2+BE2)/AF2</f>
        <v>0.28596491228070176</v>
      </c>
      <c r="DR2" s="41">
        <f t="shared" ref="DR2:DR36" si="14">(AM2+BF2)/AF2</f>
        <v>0.54385964912280704</v>
      </c>
      <c r="DS2" s="41">
        <f t="shared" ref="DS2:DS36" si="15">(AN2+BF2)/AF2</f>
        <v>0.54947368421052634</v>
      </c>
      <c r="DT2" s="41">
        <f t="shared" ref="DT2:DT36" si="16">(AO2+BF2)/AF2</f>
        <v>0.70210526315789479</v>
      </c>
      <c r="DU2" s="41">
        <f t="shared" ref="DU2:DU36" si="17">(AP2+BF2)/AF2</f>
        <v>0.71859649122807012</v>
      </c>
      <c r="DV2" s="41">
        <f t="shared" ref="DV2:DV37" si="18">AQ2/AF2</f>
        <v>0.72421052631578953</v>
      </c>
      <c r="DW2" s="33">
        <f t="shared" ref="DW2:DW36" si="19">AR2/AH2</f>
        <v>0.7635960044395117</v>
      </c>
      <c r="DX2" s="41">
        <f t="shared" ref="DX2:DX36" si="20">CC2/AF2</f>
        <v>0.13578947368421052</v>
      </c>
      <c r="DY2" s="41">
        <f t="shared" ref="DY2:DY36" si="21">CD2/AF2</f>
        <v>0.22596491228070176</v>
      </c>
      <c r="DZ2" s="42">
        <v>102</v>
      </c>
      <c r="EA2" s="42">
        <v>57</v>
      </c>
      <c r="EB2" s="43">
        <v>6.67</v>
      </c>
      <c r="EC2" s="41">
        <f t="shared" ref="EC2:EC36" si="22">CF2/AF2</f>
        <v>0.2943859649122807</v>
      </c>
      <c r="ED2" s="41">
        <f t="shared" ref="ED2:ED37" si="23">CG2/AF2</f>
        <v>0.29614035087719298</v>
      </c>
      <c r="EE2" s="41">
        <f t="shared" ref="EE2:EE36" si="24">CH2/AF2</f>
        <v>0.29964912280701755</v>
      </c>
      <c r="EF2" s="41">
        <f t="shared" ref="EF2:EF37" si="25">CI2/AF2</f>
        <v>0.3024561403508772</v>
      </c>
      <c r="EG2" s="41">
        <f t="shared" ref="EG2:EG36" si="26">CJ2/AF2</f>
        <v>0.3024561403508772</v>
      </c>
      <c r="EH2" s="44">
        <v>901</v>
      </c>
      <c r="EI2" s="44">
        <v>916</v>
      </c>
      <c r="EJ2" s="44">
        <v>928</v>
      </c>
      <c r="EK2" s="44">
        <v>1025</v>
      </c>
      <c r="EL2" s="44">
        <v>1052</v>
      </c>
      <c r="EM2" s="44">
        <v>1081</v>
      </c>
      <c r="EN2" s="44">
        <v>1088</v>
      </c>
      <c r="EO2" s="44">
        <v>1107</v>
      </c>
      <c r="EP2" s="44">
        <v>1121</v>
      </c>
      <c r="EQ2" s="33">
        <f t="shared" ref="EQ2:EQ37" si="27">DO2/AH2</f>
        <v>0.32519422863485015</v>
      </c>
      <c r="ER2" s="46">
        <v>5000</v>
      </c>
      <c r="ES2" s="46">
        <v>114</v>
      </c>
      <c r="ET2" s="33">
        <f t="shared" ref="ET2:ET37" si="28">EH2/AH2</f>
        <v>0.33333333333333331</v>
      </c>
      <c r="EU2" s="33">
        <f>EI2/AH2</f>
        <v>0.33888272290048094</v>
      </c>
      <c r="EV2" s="33">
        <f>EJ2/AH2</f>
        <v>0.34332223455419902</v>
      </c>
      <c r="EW2" s="33">
        <f>EK2/AH2</f>
        <v>0.37920828708842025</v>
      </c>
      <c r="EX2" s="33">
        <f>EL2/AH2</f>
        <v>0.38919718830928596</v>
      </c>
      <c r="EY2" s="33">
        <f>EM2/AH2</f>
        <v>0.39992600813910467</v>
      </c>
      <c r="EZ2" s="33">
        <f>EN2/AH2</f>
        <v>0.40251572327044027</v>
      </c>
      <c r="FA2" s="33">
        <f>EO2/AH2</f>
        <v>0.40954495005549391</v>
      </c>
      <c r="FB2" s="33">
        <f>EP2/AH2</f>
        <v>0.414724380318165</v>
      </c>
      <c r="FC2" s="47">
        <f>FB2-DN2</f>
        <v>-0.34813170551239364</v>
      </c>
      <c r="FD2" s="48">
        <v>6</v>
      </c>
      <c r="FE2" s="48">
        <v>7</v>
      </c>
      <c r="FF2" s="48">
        <v>9</v>
      </c>
      <c r="FG2" s="48">
        <v>10</v>
      </c>
      <c r="FH2" s="48">
        <v>10</v>
      </c>
      <c r="FI2" s="48">
        <v>10</v>
      </c>
      <c r="FJ2" s="48">
        <v>10</v>
      </c>
      <c r="FK2" s="48">
        <v>10</v>
      </c>
      <c r="FL2" s="48">
        <v>10</v>
      </c>
      <c r="FM2" s="49">
        <f>FL2/$GD$1</f>
        <v>1</v>
      </c>
      <c r="FN2" s="48"/>
      <c r="FO2" s="50">
        <f t="shared" ref="FO2:FO8" si="29">ES2/(AF2/100)</f>
        <v>4</v>
      </c>
      <c r="FP2" s="51"/>
      <c r="FQ2" s="52"/>
      <c r="FR2" s="52"/>
      <c r="FS2" s="53"/>
      <c r="FT2" s="53">
        <v>776398.5</v>
      </c>
      <c r="FU2" s="53"/>
      <c r="FV2" s="52"/>
      <c r="FW2" s="53"/>
      <c r="FX2" s="53"/>
      <c r="FY2" s="53"/>
      <c r="FZ2" s="54">
        <f t="shared" ref="FZ2:FZ36" si="30">AB2/(S2/100)</f>
        <v>34.714842366277011</v>
      </c>
      <c r="GA2" s="54">
        <f t="shared" ref="GA2:GA36" si="31">AB2/(Y2/100)</f>
        <v>34.385964912280699</v>
      </c>
      <c r="GB2" s="48">
        <f t="shared" ref="GB2:GB36" si="32">BE2/(AF2/100)</f>
        <v>0</v>
      </c>
    </row>
    <row r="3" spans="1:187" x14ac:dyDescent="0.25">
      <c r="A3" s="23" t="s">
        <v>214</v>
      </c>
      <c r="B3" s="24">
        <v>2</v>
      </c>
      <c r="C3" s="24">
        <v>7</v>
      </c>
      <c r="D3" s="24">
        <f t="shared" si="0"/>
        <v>3310</v>
      </c>
      <c r="E3" s="24">
        <v>463</v>
      </c>
      <c r="F3" s="24">
        <v>0</v>
      </c>
      <c r="G3" s="24">
        <v>473</v>
      </c>
      <c r="H3" s="24">
        <v>121</v>
      </c>
      <c r="I3" s="24">
        <v>385</v>
      </c>
      <c r="J3" s="24">
        <v>1308</v>
      </c>
      <c r="K3" s="24">
        <v>109</v>
      </c>
      <c r="L3" s="24">
        <v>451</v>
      </c>
      <c r="M3" s="24">
        <v>0</v>
      </c>
      <c r="N3" s="24">
        <v>31</v>
      </c>
      <c r="O3" s="24">
        <v>31</v>
      </c>
      <c r="P3" s="24">
        <v>34</v>
      </c>
      <c r="Q3" s="24">
        <v>34</v>
      </c>
      <c r="R3" s="24">
        <f t="shared" si="1"/>
        <v>0</v>
      </c>
      <c r="S3" s="25">
        <v>6562</v>
      </c>
      <c r="T3" s="26">
        <v>1444</v>
      </c>
      <c r="U3" s="26">
        <v>1626</v>
      </c>
      <c r="V3" s="26">
        <v>1640</v>
      </c>
      <c r="W3" s="26">
        <f t="shared" si="2"/>
        <v>182</v>
      </c>
      <c r="X3" s="26">
        <v>2429</v>
      </c>
      <c r="Y3" s="25">
        <v>6764</v>
      </c>
      <c r="Z3" s="26">
        <v>3338</v>
      </c>
      <c r="AA3" s="26">
        <v>5372</v>
      </c>
      <c r="AB3" s="26">
        <v>5417</v>
      </c>
      <c r="AC3" s="26">
        <f t="shared" si="3"/>
        <v>45</v>
      </c>
      <c r="AD3" s="27">
        <f t="shared" si="4"/>
        <v>0.83767684288905442</v>
      </c>
      <c r="AE3" s="28">
        <v>1733</v>
      </c>
      <c r="AF3" s="29">
        <f>[1]Лист1!B8</f>
        <v>6562</v>
      </c>
      <c r="AG3" s="56">
        <v>4922</v>
      </c>
      <c r="AH3" s="56">
        <v>7011</v>
      </c>
      <c r="AI3" s="30">
        <v>4394</v>
      </c>
      <c r="AJ3" s="30">
        <v>4430</v>
      </c>
      <c r="AK3" s="31">
        <f t="shared" si="5"/>
        <v>67.509905516610786</v>
      </c>
      <c r="AL3" s="31">
        <f t="shared" si="6"/>
        <v>65.493790656416323</v>
      </c>
      <c r="AM3" s="32">
        <v>4184</v>
      </c>
      <c r="AN3" s="32">
        <v>4203</v>
      </c>
      <c r="AO3" s="32">
        <v>4223</v>
      </c>
      <c r="AP3" s="32">
        <v>4309</v>
      </c>
      <c r="AQ3" s="32">
        <v>4765</v>
      </c>
      <c r="AR3" s="32">
        <v>4797</v>
      </c>
      <c r="AS3" s="32">
        <v>4498</v>
      </c>
      <c r="AT3" s="32">
        <v>4513</v>
      </c>
      <c r="AU3" s="32">
        <v>4642</v>
      </c>
      <c r="AV3" s="32">
        <v>4737</v>
      </c>
      <c r="AW3" s="32">
        <v>4790</v>
      </c>
      <c r="AX3" s="32">
        <v>4833</v>
      </c>
      <c r="AY3" s="32">
        <v>4851</v>
      </c>
      <c r="AZ3" s="32">
        <v>4861</v>
      </c>
      <c r="BA3" s="32">
        <v>4881</v>
      </c>
      <c r="BB3" s="32">
        <v>4938</v>
      </c>
      <c r="BC3" s="33">
        <f t="shared" ref="BC3:BC37" si="33">AS3/AH3</f>
        <v>0.64156325773784051</v>
      </c>
      <c r="BD3" s="34"/>
      <c r="BE3" s="34"/>
      <c r="BF3" s="34">
        <v>326</v>
      </c>
      <c r="BG3" s="33">
        <f t="shared" ref="BG3:BG37" si="34">AT3/AH3</f>
        <v>0.64370275281700184</v>
      </c>
      <c r="BH3" s="33">
        <f t="shared" ref="BH3:BH39" si="35">AU3/AH3</f>
        <v>0.66210241049778917</v>
      </c>
      <c r="BI3" s="33">
        <f t="shared" ref="BI3:BI39" si="36">AV3/AH3</f>
        <v>0.67565254599914415</v>
      </c>
      <c r="BJ3" s="33">
        <f t="shared" ref="BJ3:BJ39" si="37">AW3/AH3</f>
        <v>0.68321209527884752</v>
      </c>
      <c r="BK3" s="33">
        <f t="shared" ref="BK3:BK39" si="38">AX3/AH3</f>
        <v>0.68934531450577663</v>
      </c>
      <c r="BL3" s="33">
        <f t="shared" ref="BL3:BL39" si="39">AY3/AH3</f>
        <v>0.69191270860077025</v>
      </c>
      <c r="BM3" s="33">
        <f t="shared" ref="BM3:BM39" si="40">AZ3/AH3</f>
        <v>0.6933390386535444</v>
      </c>
      <c r="BN3" s="33">
        <f t="shared" ref="BN3:BN39" si="41">BA3/AH3</f>
        <v>0.69619169875909281</v>
      </c>
      <c r="BO3" s="33">
        <f t="shared" ref="BO3:BO39" si="42">BB3/AH3</f>
        <v>0.70432178005990587</v>
      </c>
      <c r="BP3" s="35">
        <v>5460</v>
      </c>
      <c r="BQ3" s="35">
        <v>334</v>
      </c>
      <c r="BR3" s="36">
        <v>327</v>
      </c>
      <c r="BS3" s="36">
        <v>331</v>
      </c>
      <c r="BT3" s="36">
        <v>333</v>
      </c>
      <c r="BU3" s="36">
        <v>333</v>
      </c>
      <c r="BV3" s="36">
        <v>334</v>
      </c>
      <c r="BW3" s="36">
        <v>334</v>
      </c>
      <c r="BX3" s="36">
        <v>334</v>
      </c>
      <c r="BY3" s="36">
        <v>334</v>
      </c>
      <c r="BZ3" s="36">
        <v>334</v>
      </c>
      <c r="CA3" s="36">
        <v>334</v>
      </c>
      <c r="CB3" s="33">
        <f t="shared" si="7"/>
        <v>4.6640992725716729E-2</v>
      </c>
      <c r="CC3" s="37">
        <v>1767</v>
      </c>
      <c r="CD3" s="37">
        <v>1783</v>
      </c>
      <c r="CE3" s="37">
        <v>1876</v>
      </c>
      <c r="CF3" s="37">
        <v>1891</v>
      </c>
      <c r="CG3" s="37">
        <v>1925</v>
      </c>
      <c r="CH3" s="37">
        <v>1951</v>
      </c>
      <c r="CI3" s="37">
        <v>1991</v>
      </c>
      <c r="CJ3" s="37">
        <v>1994</v>
      </c>
      <c r="CK3" s="37">
        <v>2016</v>
      </c>
      <c r="CL3" s="33">
        <f t="shared" si="8"/>
        <v>4.7211524746826418E-2</v>
      </c>
      <c r="CM3" s="33">
        <f t="shared" si="9"/>
        <v>4.7496790757381259E-2</v>
      </c>
      <c r="CN3" s="33">
        <f t="shared" ref="CN3:CN10" si="43">BU3/AH3</f>
        <v>4.7496790757381259E-2</v>
      </c>
      <c r="CO3" s="33">
        <f t="shared" ref="CO3:CO12" si="44">BV3/AH3</f>
        <v>4.7639423762658679E-2</v>
      </c>
      <c r="CP3" s="33">
        <f t="shared" ref="CP3:CP8" si="45">BW3/AH3</f>
        <v>4.7639423762658679E-2</v>
      </c>
      <c r="CQ3" s="33">
        <f t="shared" ref="CQ3:CQ12" si="46">BX3/AH3</f>
        <v>4.7639423762658679E-2</v>
      </c>
      <c r="CR3" s="33">
        <f t="shared" ref="CR3:CR8" si="47">BY3/AH3</f>
        <v>4.7639423762658679E-2</v>
      </c>
      <c r="CS3" s="33">
        <f t="shared" ref="CS3:CS8" si="48">BZ3/AH3</f>
        <v>4.7639423762658679E-2</v>
      </c>
      <c r="CT3" s="33">
        <f t="shared" ref="CT3:CT12" si="49">CA3/AH3</f>
        <v>4.7639423762658679E-2</v>
      </c>
      <c r="CU3" s="38">
        <f t="shared" ref="CU3:CX39" si="50">AS3+BR3</f>
        <v>4825</v>
      </c>
      <c r="CV3" s="38">
        <f t="shared" si="50"/>
        <v>4844</v>
      </c>
      <c r="CW3" s="38">
        <f t="shared" si="50"/>
        <v>4975</v>
      </c>
      <c r="CX3" s="38">
        <f t="shared" si="50"/>
        <v>5070</v>
      </c>
      <c r="CY3" s="38">
        <f t="shared" ref="CY3:CY39" si="51">BV3+AW3</f>
        <v>5124</v>
      </c>
      <c r="CZ3" s="38">
        <f t="shared" ref="CZ3:DA39" si="52">AX3+BW3</f>
        <v>5167</v>
      </c>
      <c r="DA3" s="38">
        <f t="shared" si="52"/>
        <v>5185</v>
      </c>
      <c r="DB3" s="38">
        <f t="shared" ref="DB3:DB39" si="53">BY3+AZ3</f>
        <v>5195</v>
      </c>
      <c r="DC3" s="38">
        <f t="shared" ref="DC3:DC39" si="54">BA3+BZ3</f>
        <v>5215</v>
      </c>
      <c r="DD3" s="38">
        <f t="shared" ref="DD3:DD39" si="55">CA3+BB3</f>
        <v>5272</v>
      </c>
      <c r="DE3" s="39">
        <f t="shared" si="10"/>
        <v>0.68820425046355727</v>
      </c>
      <c r="DF3" s="39">
        <f t="shared" si="11"/>
        <v>0.69091427756382828</v>
      </c>
      <c r="DG3" s="39">
        <f t="shared" ref="DG3:DG39" si="56">CW3/AH3</f>
        <v>0.7095992012551704</v>
      </c>
      <c r="DH3" s="39">
        <f t="shared" ref="DH3:DH39" si="57">CX3/AH3</f>
        <v>0.72314933675652548</v>
      </c>
      <c r="DI3" s="39">
        <f t="shared" ref="DI3:DI39" si="58">CY3/AH3</f>
        <v>0.73085151904150625</v>
      </c>
      <c r="DJ3" s="39">
        <f t="shared" ref="DJ3:DJ39" si="59">CZ3/AH3</f>
        <v>0.73698473826843536</v>
      </c>
      <c r="DK3" s="39">
        <f t="shared" ref="DK3:DK39" si="60">DA3/AH3</f>
        <v>0.73955213236342887</v>
      </c>
      <c r="DL3" s="39">
        <f t="shared" ref="DL3:DL39" si="61">DB3/AH3</f>
        <v>0.74097846241620313</v>
      </c>
      <c r="DM3" s="39">
        <f t="shared" ref="DM3:DM39" si="62">DC3/AH3</f>
        <v>0.74383112252175154</v>
      </c>
      <c r="DN3" s="39">
        <f t="shared" ref="DN3:DN39" si="63">DD3/AH3</f>
        <v>0.75196120382256459</v>
      </c>
      <c r="DO3" s="40">
        <v>2114</v>
      </c>
      <c r="DP3" s="41">
        <f t="shared" si="12"/>
        <v>0.66961292288936303</v>
      </c>
      <c r="DQ3" s="41">
        <f t="shared" si="13"/>
        <v>0.67509905516610791</v>
      </c>
      <c r="DR3" s="41">
        <f t="shared" si="14"/>
        <v>0.68729046022554097</v>
      </c>
      <c r="DS3" s="41">
        <f t="shared" si="15"/>
        <v>0.69018591892715631</v>
      </c>
      <c r="DT3" s="41">
        <f t="shared" si="16"/>
        <v>0.6932337701920146</v>
      </c>
      <c r="DU3" s="41">
        <f t="shared" si="17"/>
        <v>0.70633953063090527</v>
      </c>
      <c r="DV3" s="41">
        <f t="shared" si="18"/>
        <v>0.726150563852484</v>
      </c>
      <c r="DW3" s="33">
        <f t="shared" si="19"/>
        <v>0.68421052631578949</v>
      </c>
      <c r="DX3" s="41">
        <f t="shared" si="20"/>
        <v>0.26927765925022856</v>
      </c>
      <c r="DY3" s="41">
        <f t="shared" si="21"/>
        <v>0.27171594026211521</v>
      </c>
      <c r="DZ3" s="57">
        <v>21</v>
      </c>
      <c r="EA3" s="57">
        <v>20</v>
      </c>
      <c r="EB3" s="58">
        <v>60</v>
      </c>
      <c r="EC3" s="41">
        <f t="shared" si="22"/>
        <v>0.28817433709234991</v>
      </c>
      <c r="ED3" s="41">
        <f t="shared" si="23"/>
        <v>0.29335568424260894</v>
      </c>
      <c r="EE3" s="41">
        <f t="shared" si="24"/>
        <v>0.29731789088692473</v>
      </c>
      <c r="EF3" s="41">
        <f t="shared" si="25"/>
        <v>0.30341359341664126</v>
      </c>
      <c r="EG3" s="41">
        <f t="shared" si="26"/>
        <v>0.30387077110637001</v>
      </c>
      <c r="EH3" s="44">
        <v>2148</v>
      </c>
      <c r="EI3" s="44">
        <v>2251</v>
      </c>
      <c r="EJ3" s="44">
        <v>2283</v>
      </c>
      <c r="EK3" s="44">
        <v>2327</v>
      </c>
      <c r="EL3" s="44">
        <v>2334</v>
      </c>
      <c r="EM3" s="44">
        <v>2359</v>
      </c>
      <c r="EN3" s="44">
        <v>2356</v>
      </c>
      <c r="EO3" s="44">
        <v>2412</v>
      </c>
      <c r="EP3" s="44">
        <v>2651</v>
      </c>
      <c r="EQ3" s="33">
        <f t="shared" si="27"/>
        <v>0.3015261731564684</v>
      </c>
      <c r="ER3" s="46">
        <v>2800</v>
      </c>
      <c r="ES3" s="59">
        <v>328</v>
      </c>
      <c r="ET3" s="33">
        <f t="shared" si="28"/>
        <v>0.30637569533590076</v>
      </c>
      <c r="EU3" s="33">
        <f t="shared" ref="EU3:EU39" si="64">EI3/AH3</f>
        <v>0.3210668948794751</v>
      </c>
      <c r="EV3" s="33">
        <f t="shared" ref="EV3:EV39" si="65">EJ3/AH3</f>
        <v>0.32563115104835261</v>
      </c>
      <c r="EW3" s="33">
        <f t="shared" ref="EW3:EW39" si="66">EK3/AH3</f>
        <v>0.33190700328055911</v>
      </c>
      <c r="EX3" s="33">
        <f t="shared" ref="EX3:EX39" si="67">EL3/AH3</f>
        <v>0.33290543431750108</v>
      </c>
      <c r="EY3" s="33">
        <f t="shared" ref="EY3:EY39" si="68">EM3/AH3</f>
        <v>0.33647125944943662</v>
      </c>
      <c r="EZ3" s="33">
        <f t="shared" ref="EZ3:EZ39" si="69">EN3/AH3</f>
        <v>0.33604336043360433</v>
      </c>
      <c r="FA3" s="33">
        <f t="shared" ref="FA3:FA39" si="70">EO3/AH3</f>
        <v>0.34403080872913994</v>
      </c>
      <c r="FB3" s="33">
        <f t="shared" ref="FB3:FB39" si="71">EP3/AH3</f>
        <v>0.37812009699044358</v>
      </c>
      <c r="FC3" s="47">
        <f t="shared" ref="FC3:FC39" si="72">FB3-DN3</f>
        <v>-0.37384110683212102</v>
      </c>
      <c r="FD3" s="56">
        <v>7</v>
      </c>
      <c r="FE3" s="56">
        <v>7</v>
      </c>
      <c r="FF3" s="56">
        <v>9</v>
      </c>
      <c r="FG3" s="56">
        <v>9</v>
      </c>
      <c r="FH3" s="56">
        <v>9</v>
      </c>
      <c r="FI3" s="56">
        <v>10</v>
      </c>
      <c r="FJ3" s="56">
        <v>10</v>
      </c>
      <c r="FK3" s="56">
        <v>10</v>
      </c>
      <c r="FL3" s="56">
        <v>10</v>
      </c>
      <c r="FM3" s="49">
        <f t="shared" ref="FM3:FM8" si="73">FL3/$GD$1</f>
        <v>1</v>
      </c>
      <c r="FN3" s="56">
        <f>BF3/(ES3/100)</f>
        <v>99.390243902439025</v>
      </c>
      <c r="FO3" s="50">
        <f t="shared" si="29"/>
        <v>4.9984760743675709</v>
      </c>
      <c r="FP3" s="51">
        <f>BF3/(AF3/100)</f>
        <v>4.9679975617189882</v>
      </c>
      <c r="FQ3" s="52">
        <f>ER3*ES3</f>
        <v>918400</v>
      </c>
      <c r="FR3" s="52">
        <f>ER3*BF3</f>
        <v>912800</v>
      </c>
      <c r="FS3" s="53">
        <v>774956.16</v>
      </c>
      <c r="FT3" s="53">
        <v>826560.96</v>
      </c>
      <c r="FU3" s="53">
        <f>FR3-FS3</f>
        <v>137843.83999999997</v>
      </c>
      <c r="FV3" s="52">
        <v>91839.039999999994</v>
      </c>
      <c r="FW3" s="53">
        <f>FQ3-FS3</f>
        <v>143443.83999999997</v>
      </c>
      <c r="FX3" s="53">
        <v>345</v>
      </c>
      <c r="FY3" s="53">
        <v>326</v>
      </c>
      <c r="FZ3" s="54">
        <f t="shared" si="30"/>
        <v>82.551051508686371</v>
      </c>
      <c r="GA3" s="54">
        <f t="shared" si="31"/>
        <v>80.08574807806032</v>
      </c>
      <c r="GB3" s="48">
        <f t="shared" si="32"/>
        <v>0</v>
      </c>
    </row>
    <row r="4" spans="1:187" x14ac:dyDescent="0.25">
      <c r="A4" s="23" t="s">
        <v>215</v>
      </c>
      <c r="B4" s="24">
        <v>2</v>
      </c>
      <c r="C4" s="24">
        <v>22</v>
      </c>
      <c r="D4" s="24">
        <f t="shared" si="0"/>
        <v>1112</v>
      </c>
      <c r="E4" s="24">
        <v>108</v>
      </c>
      <c r="F4" s="24">
        <v>0</v>
      </c>
      <c r="G4" s="24">
        <v>0</v>
      </c>
      <c r="H4" s="24">
        <v>24</v>
      </c>
      <c r="I4" s="24">
        <v>601</v>
      </c>
      <c r="J4" s="24">
        <v>188</v>
      </c>
      <c r="K4" s="24">
        <v>0</v>
      </c>
      <c r="L4" s="24">
        <v>191</v>
      </c>
      <c r="M4" s="24">
        <v>0</v>
      </c>
      <c r="N4" s="24">
        <v>23</v>
      </c>
      <c r="O4" s="24">
        <v>24</v>
      </c>
      <c r="P4" s="24">
        <v>24</v>
      </c>
      <c r="Q4" s="24">
        <v>24</v>
      </c>
      <c r="R4" s="24">
        <f t="shared" si="1"/>
        <v>0</v>
      </c>
      <c r="S4" s="25">
        <v>4566</v>
      </c>
      <c r="T4" s="26">
        <v>320</v>
      </c>
      <c r="U4" s="26">
        <v>502</v>
      </c>
      <c r="V4" s="26">
        <v>545</v>
      </c>
      <c r="W4" s="26">
        <f t="shared" si="2"/>
        <v>182</v>
      </c>
      <c r="X4" s="26">
        <v>774</v>
      </c>
      <c r="Y4" s="25">
        <v>4715</v>
      </c>
      <c r="Z4" s="26">
        <v>923</v>
      </c>
      <c r="AA4" s="26">
        <v>1049</v>
      </c>
      <c r="AB4" s="26">
        <v>1049</v>
      </c>
      <c r="AC4" s="26">
        <f t="shared" si="3"/>
        <v>0</v>
      </c>
      <c r="AD4" s="27">
        <f t="shared" si="4"/>
        <v>0</v>
      </c>
      <c r="AE4" s="28">
        <v>246</v>
      </c>
      <c r="AF4" s="29">
        <f>[1]Лист1!B9</f>
        <v>4638</v>
      </c>
      <c r="AG4" s="29"/>
      <c r="AH4" s="29">
        <v>4773</v>
      </c>
      <c r="AI4" s="30">
        <v>1402</v>
      </c>
      <c r="AJ4" s="30">
        <v>1497</v>
      </c>
      <c r="AK4" s="31">
        <f t="shared" si="5"/>
        <v>32.78580814717477</v>
      </c>
      <c r="AL4" s="31">
        <f t="shared" si="6"/>
        <v>31.749734888653236</v>
      </c>
      <c r="AM4" s="32">
        <v>1515</v>
      </c>
      <c r="AN4" s="32">
        <v>1645</v>
      </c>
      <c r="AO4" s="32">
        <v>2231</v>
      </c>
      <c r="AP4" s="32">
        <v>2590</v>
      </c>
      <c r="AQ4" s="32">
        <v>3165</v>
      </c>
      <c r="AR4" s="32">
        <v>3255</v>
      </c>
      <c r="AS4" s="32">
        <v>3376</v>
      </c>
      <c r="AT4" s="32">
        <v>3376</v>
      </c>
      <c r="AU4" s="32">
        <v>3275</v>
      </c>
      <c r="AV4" s="32">
        <v>3074</v>
      </c>
      <c r="AW4" s="32">
        <v>2977</v>
      </c>
      <c r="AX4" s="32">
        <v>2942</v>
      </c>
      <c r="AY4" s="32">
        <v>2931</v>
      </c>
      <c r="AZ4" s="32">
        <v>2945</v>
      </c>
      <c r="BA4" s="32">
        <v>3062</v>
      </c>
      <c r="BB4" s="32">
        <v>3068</v>
      </c>
      <c r="BC4" s="33">
        <f t="shared" si="33"/>
        <v>0.7073119631259166</v>
      </c>
      <c r="BD4" s="34"/>
      <c r="BE4" s="34">
        <v>99</v>
      </c>
      <c r="BF4" s="34">
        <v>464</v>
      </c>
      <c r="BG4" s="33">
        <f t="shared" si="34"/>
        <v>0.7073119631259166</v>
      </c>
      <c r="BH4" s="33">
        <f t="shared" si="35"/>
        <v>0.68615126754661637</v>
      </c>
      <c r="BI4" s="33">
        <f t="shared" si="36"/>
        <v>0.64403938822543472</v>
      </c>
      <c r="BJ4" s="33">
        <f t="shared" si="37"/>
        <v>0.62371673999580979</v>
      </c>
      <c r="BK4" s="33">
        <f t="shared" si="38"/>
        <v>0.61638382568615124</v>
      </c>
      <c r="BL4" s="33">
        <f t="shared" si="39"/>
        <v>0.61407919547454426</v>
      </c>
      <c r="BM4" s="33">
        <f t="shared" si="40"/>
        <v>0.61701236119840774</v>
      </c>
      <c r="BN4" s="33">
        <f t="shared" si="41"/>
        <v>0.64152524617640894</v>
      </c>
      <c r="BO4" s="33">
        <f t="shared" si="42"/>
        <v>0.64278231720092183</v>
      </c>
      <c r="BP4" s="35">
        <v>13730</v>
      </c>
      <c r="BQ4" s="35">
        <v>455</v>
      </c>
      <c r="BR4" s="36"/>
      <c r="BS4" s="36"/>
      <c r="BT4" s="36">
        <v>107</v>
      </c>
      <c r="BU4" s="36">
        <v>300</v>
      </c>
      <c r="BV4" s="36">
        <v>398</v>
      </c>
      <c r="BW4" s="36">
        <v>434</v>
      </c>
      <c r="BX4" s="36">
        <v>450</v>
      </c>
      <c r="BY4" s="36">
        <v>455</v>
      </c>
      <c r="BZ4" s="36">
        <v>455</v>
      </c>
      <c r="CA4" s="36">
        <v>455</v>
      </c>
      <c r="CB4" s="33">
        <f t="shared" si="7"/>
        <v>0</v>
      </c>
      <c r="CC4" s="37">
        <v>971</v>
      </c>
      <c r="CD4" s="37">
        <v>1021</v>
      </c>
      <c r="CE4" s="37">
        <v>1182</v>
      </c>
      <c r="CF4" s="37">
        <v>1417</v>
      </c>
      <c r="CG4" s="37">
        <v>1467</v>
      </c>
      <c r="CH4" s="37">
        <v>1509</v>
      </c>
      <c r="CI4" s="37">
        <v>1580</v>
      </c>
      <c r="CJ4" s="37">
        <v>1592</v>
      </c>
      <c r="CK4" s="37">
        <v>1589</v>
      </c>
      <c r="CL4" s="33">
        <f t="shared" si="8"/>
        <v>0</v>
      </c>
      <c r="CM4" s="33">
        <f t="shared" si="9"/>
        <v>2.2417766603813116E-2</v>
      </c>
      <c r="CN4" s="33">
        <f t="shared" si="43"/>
        <v>6.2853551225644247E-2</v>
      </c>
      <c r="CO4" s="33">
        <f t="shared" si="44"/>
        <v>8.3385711292688042E-2</v>
      </c>
      <c r="CP4" s="33">
        <f t="shared" si="45"/>
        <v>9.0928137439765341E-2</v>
      </c>
      <c r="CQ4" s="33">
        <f t="shared" si="46"/>
        <v>9.4280326838466377E-2</v>
      </c>
      <c r="CR4" s="33">
        <f t="shared" si="47"/>
        <v>9.5327886025560443E-2</v>
      </c>
      <c r="CS4" s="33">
        <f t="shared" si="48"/>
        <v>9.5327886025560443E-2</v>
      </c>
      <c r="CT4" s="33">
        <f t="shared" si="49"/>
        <v>9.5327886025560443E-2</v>
      </c>
      <c r="CU4" s="38">
        <f t="shared" si="50"/>
        <v>3376</v>
      </c>
      <c r="CV4" s="38">
        <f t="shared" si="50"/>
        <v>3376</v>
      </c>
      <c r="CW4" s="38">
        <f t="shared" si="50"/>
        <v>3382</v>
      </c>
      <c r="CX4" s="38">
        <f t="shared" si="50"/>
        <v>3374</v>
      </c>
      <c r="CY4" s="38">
        <f t="shared" si="51"/>
        <v>3375</v>
      </c>
      <c r="CZ4" s="38">
        <f t="shared" si="52"/>
        <v>3376</v>
      </c>
      <c r="DA4" s="38">
        <f t="shared" si="52"/>
        <v>3381</v>
      </c>
      <c r="DB4" s="38">
        <f t="shared" si="53"/>
        <v>3400</v>
      </c>
      <c r="DC4" s="38">
        <f t="shared" si="54"/>
        <v>3517</v>
      </c>
      <c r="DD4" s="38">
        <f t="shared" si="55"/>
        <v>3523</v>
      </c>
      <c r="DE4" s="39">
        <f t="shared" si="10"/>
        <v>0.7073119631259166</v>
      </c>
      <c r="DF4" s="39">
        <f t="shared" si="11"/>
        <v>0.7073119631259166</v>
      </c>
      <c r="DG4" s="39">
        <f t="shared" si="56"/>
        <v>0.70856903415042949</v>
      </c>
      <c r="DH4" s="39">
        <f t="shared" si="57"/>
        <v>0.70689293945107901</v>
      </c>
      <c r="DI4" s="39">
        <f t="shared" si="58"/>
        <v>0.7071024512884978</v>
      </c>
      <c r="DJ4" s="39">
        <f t="shared" si="59"/>
        <v>0.7073119631259166</v>
      </c>
      <c r="DK4" s="39">
        <f t="shared" si="60"/>
        <v>0.70835952231301069</v>
      </c>
      <c r="DL4" s="39">
        <f t="shared" si="61"/>
        <v>0.71234024722396816</v>
      </c>
      <c r="DM4" s="39">
        <f t="shared" si="62"/>
        <v>0.73685313220196946</v>
      </c>
      <c r="DN4" s="39">
        <f t="shared" si="63"/>
        <v>0.73811020322648224</v>
      </c>
      <c r="DO4" s="40">
        <v>1608</v>
      </c>
      <c r="DP4" s="41">
        <f t="shared" si="12"/>
        <v>0.30228546787408367</v>
      </c>
      <c r="DQ4" s="41">
        <f t="shared" si="13"/>
        <v>0.34411384217335056</v>
      </c>
      <c r="DR4" s="41">
        <f t="shared" si="14"/>
        <v>0.42669253988788269</v>
      </c>
      <c r="DS4" s="41">
        <f t="shared" si="15"/>
        <v>0.45472186287192756</v>
      </c>
      <c r="DT4" s="41">
        <f t="shared" si="16"/>
        <v>0.58106942647692972</v>
      </c>
      <c r="DU4" s="41">
        <f t="shared" si="17"/>
        <v>0.65847347994825356</v>
      </c>
      <c r="DV4" s="41">
        <f t="shared" si="18"/>
        <v>0.68240620957309184</v>
      </c>
      <c r="DW4" s="33">
        <f t="shared" si="19"/>
        <v>0.68196103079824011</v>
      </c>
      <c r="DX4" s="41">
        <f t="shared" si="20"/>
        <v>0.20935748167313498</v>
      </c>
      <c r="DY4" s="41">
        <f t="shared" si="21"/>
        <v>0.22013799051315222</v>
      </c>
      <c r="DZ4" s="42">
        <v>28</v>
      </c>
      <c r="EA4" s="42">
        <v>25</v>
      </c>
      <c r="EB4" s="43">
        <v>73.33</v>
      </c>
      <c r="EC4" s="41">
        <f t="shared" si="22"/>
        <v>0.30551962052608883</v>
      </c>
      <c r="ED4" s="41">
        <f t="shared" si="23"/>
        <v>0.31630012936610608</v>
      </c>
      <c r="EE4" s="41">
        <f t="shared" si="24"/>
        <v>0.32535575679172057</v>
      </c>
      <c r="EF4" s="41">
        <f t="shared" si="25"/>
        <v>0.34066407934454507</v>
      </c>
      <c r="EG4" s="41">
        <f t="shared" si="26"/>
        <v>0.34325140146614919</v>
      </c>
      <c r="EH4" s="44">
        <v>1608</v>
      </c>
      <c r="EI4" s="44">
        <v>1599</v>
      </c>
      <c r="EJ4" s="44">
        <v>1605</v>
      </c>
      <c r="EK4" s="44">
        <v>1622</v>
      </c>
      <c r="EL4" s="44">
        <v>1624</v>
      </c>
      <c r="EM4" s="44">
        <v>1727</v>
      </c>
      <c r="EN4" s="44">
        <v>1733</v>
      </c>
      <c r="EO4" s="44">
        <v>1831</v>
      </c>
      <c r="EP4" s="44">
        <v>1857</v>
      </c>
      <c r="EQ4" s="33">
        <f t="shared" si="27"/>
        <v>0.33689503456945319</v>
      </c>
      <c r="ER4" s="46">
        <v>4200</v>
      </c>
      <c r="ES4" s="46">
        <v>464</v>
      </c>
      <c r="ET4" s="33">
        <f t="shared" si="28"/>
        <v>0.33689503456945319</v>
      </c>
      <c r="EU4" s="33">
        <f t="shared" si="64"/>
        <v>0.33500942803268385</v>
      </c>
      <c r="EV4" s="33">
        <f t="shared" si="65"/>
        <v>0.33626649905719674</v>
      </c>
      <c r="EW4" s="33">
        <f t="shared" si="66"/>
        <v>0.33982820029331656</v>
      </c>
      <c r="EX4" s="33">
        <f t="shared" si="67"/>
        <v>0.34024722396815421</v>
      </c>
      <c r="EY4" s="33">
        <f t="shared" si="68"/>
        <v>0.36182694322229209</v>
      </c>
      <c r="EZ4" s="33">
        <f t="shared" si="69"/>
        <v>0.36308401424680492</v>
      </c>
      <c r="FA4" s="33">
        <f t="shared" si="70"/>
        <v>0.38361617431384876</v>
      </c>
      <c r="FB4" s="33">
        <f t="shared" si="71"/>
        <v>0.38906348208673791</v>
      </c>
      <c r="FC4" s="47">
        <f t="shared" si="72"/>
        <v>-0.34904672113974433</v>
      </c>
      <c r="FD4" s="48">
        <v>4</v>
      </c>
      <c r="FE4" s="48">
        <v>4</v>
      </c>
      <c r="FF4" s="48">
        <v>7</v>
      </c>
      <c r="FG4" s="48">
        <v>9</v>
      </c>
      <c r="FH4" s="48">
        <v>10</v>
      </c>
      <c r="FI4" s="48">
        <v>10</v>
      </c>
      <c r="FJ4" s="48">
        <v>10</v>
      </c>
      <c r="FK4" s="48">
        <v>10</v>
      </c>
      <c r="FL4" s="48">
        <v>10</v>
      </c>
      <c r="FM4" s="49">
        <f t="shared" si="73"/>
        <v>1</v>
      </c>
      <c r="FN4" s="56">
        <f>BF4/(ES4/100)</f>
        <v>100</v>
      </c>
      <c r="FO4" s="50">
        <f t="shared" si="29"/>
        <v>10.004312203536006</v>
      </c>
      <c r="FP4" s="51">
        <f>BF4/(AF4/100)</f>
        <v>10.004312203536006</v>
      </c>
      <c r="FQ4" s="52">
        <f>ER4*ES4</f>
        <v>1948800</v>
      </c>
      <c r="FR4" s="52">
        <f>ER4*BF4</f>
        <v>1948800</v>
      </c>
      <c r="FS4" s="53">
        <v>1703913.79</v>
      </c>
      <c r="FT4" s="53">
        <v>1905076.1</v>
      </c>
      <c r="FU4" s="53">
        <f>FR4-FS4</f>
        <v>244886.20999999996</v>
      </c>
      <c r="FV4" s="52">
        <v>43723.9</v>
      </c>
      <c r="FW4" s="53">
        <f>FQ4-FS4</f>
        <v>244886.20999999996</v>
      </c>
      <c r="FX4" s="53">
        <v>487</v>
      </c>
      <c r="FY4" s="53">
        <v>441</v>
      </c>
      <c r="FZ4" s="54">
        <f t="shared" si="30"/>
        <v>22.974156811213316</v>
      </c>
      <c r="GA4" s="54">
        <f t="shared" si="31"/>
        <v>22.248144220572641</v>
      </c>
      <c r="GB4" s="48">
        <f t="shared" si="32"/>
        <v>2.1345407503234153</v>
      </c>
    </row>
    <row r="5" spans="1:187" x14ac:dyDescent="0.25">
      <c r="A5" s="23" t="s">
        <v>216</v>
      </c>
      <c r="B5" s="24">
        <v>2</v>
      </c>
      <c r="C5" s="24">
        <v>3</v>
      </c>
      <c r="D5" s="24">
        <f t="shared" si="0"/>
        <v>1962</v>
      </c>
      <c r="E5" s="24">
        <v>134</v>
      </c>
      <c r="F5" s="24">
        <v>0</v>
      </c>
      <c r="G5" s="24">
        <v>28</v>
      </c>
      <c r="H5" s="24">
        <v>253</v>
      </c>
      <c r="I5" s="24">
        <v>1020</v>
      </c>
      <c r="J5" s="24">
        <v>341</v>
      </c>
      <c r="K5" s="24">
        <v>0</v>
      </c>
      <c r="L5" s="24">
        <v>186</v>
      </c>
      <c r="M5" s="24">
        <v>0</v>
      </c>
      <c r="N5" s="24">
        <v>3</v>
      </c>
      <c r="O5" s="24">
        <v>3</v>
      </c>
      <c r="P5" s="24">
        <v>3</v>
      </c>
      <c r="Q5" s="24">
        <v>4</v>
      </c>
      <c r="R5" s="24">
        <f t="shared" si="1"/>
        <v>1</v>
      </c>
      <c r="S5" s="25">
        <v>3230</v>
      </c>
      <c r="T5" s="26">
        <v>463</v>
      </c>
      <c r="U5" s="26">
        <v>497</v>
      </c>
      <c r="V5" s="26">
        <v>518</v>
      </c>
      <c r="W5" s="26">
        <f t="shared" si="2"/>
        <v>34</v>
      </c>
      <c r="X5" s="26">
        <v>552</v>
      </c>
      <c r="Y5" s="25">
        <v>3372</v>
      </c>
      <c r="Z5" s="26">
        <v>676</v>
      </c>
      <c r="AA5" s="26">
        <v>840</v>
      </c>
      <c r="AB5" s="26">
        <v>913</v>
      </c>
      <c r="AC5" s="26">
        <f t="shared" si="3"/>
        <v>73</v>
      </c>
      <c r="AD5" s="27">
        <f t="shared" si="4"/>
        <v>8.6904761904761898</v>
      </c>
      <c r="AE5" s="28">
        <v>17</v>
      </c>
      <c r="AF5" s="29">
        <f>[1]Лист1!B10</f>
        <v>3199</v>
      </c>
      <c r="AG5" s="29"/>
      <c r="AH5" s="60">
        <v>3199</v>
      </c>
      <c r="AI5" s="30">
        <v>2126</v>
      </c>
      <c r="AJ5" s="30">
        <v>2141</v>
      </c>
      <c r="AK5" s="31">
        <f t="shared" si="5"/>
        <v>66.284829721362229</v>
      </c>
      <c r="AL5" s="31">
        <f t="shared" si="6"/>
        <v>63.493475682087784</v>
      </c>
      <c r="AM5" s="32">
        <v>2227</v>
      </c>
      <c r="AN5" s="32">
        <v>2227</v>
      </c>
      <c r="AO5" s="32">
        <v>2230</v>
      </c>
      <c r="AP5" s="32">
        <v>2313</v>
      </c>
      <c r="AQ5" s="32">
        <v>2320</v>
      </c>
      <c r="AR5" s="32">
        <v>2361</v>
      </c>
      <c r="AS5" s="32">
        <v>2374</v>
      </c>
      <c r="AT5" s="32">
        <v>2306</v>
      </c>
      <c r="AU5" s="32">
        <v>2198</v>
      </c>
      <c r="AV5" s="32">
        <v>2230</v>
      </c>
      <c r="AW5" s="32">
        <v>2235</v>
      </c>
      <c r="AX5" s="32">
        <v>2235</v>
      </c>
      <c r="AY5" s="32">
        <v>2235</v>
      </c>
      <c r="AZ5" s="32">
        <v>2235</v>
      </c>
      <c r="BA5" s="32">
        <v>2235</v>
      </c>
      <c r="BB5" s="32">
        <v>2235</v>
      </c>
      <c r="BC5" s="33">
        <f t="shared" si="33"/>
        <v>0.74210690840887772</v>
      </c>
      <c r="BD5" s="34"/>
      <c r="BE5" s="34"/>
      <c r="BF5" s="34"/>
      <c r="BG5" s="33">
        <f t="shared" si="34"/>
        <v>0.72085026570803379</v>
      </c>
      <c r="BH5" s="33">
        <f t="shared" si="35"/>
        <v>0.68708971553610498</v>
      </c>
      <c r="BI5" s="33">
        <f t="shared" si="36"/>
        <v>0.69709284151297279</v>
      </c>
      <c r="BJ5" s="33">
        <f t="shared" si="37"/>
        <v>0.69865582994685838</v>
      </c>
      <c r="BK5" s="33">
        <f t="shared" si="38"/>
        <v>0.69865582994685838</v>
      </c>
      <c r="BL5" s="33">
        <f t="shared" si="39"/>
        <v>0.69865582994685838</v>
      </c>
      <c r="BM5" s="33">
        <f t="shared" si="40"/>
        <v>0.69865582994685838</v>
      </c>
      <c r="BN5" s="33">
        <f t="shared" si="41"/>
        <v>0.69865582994685838</v>
      </c>
      <c r="BO5" s="33">
        <f t="shared" si="42"/>
        <v>0.69865582994685838</v>
      </c>
      <c r="BP5" s="35">
        <v>13200</v>
      </c>
      <c r="BQ5" s="35">
        <v>175</v>
      </c>
      <c r="BR5" s="36"/>
      <c r="BS5" s="36">
        <v>68</v>
      </c>
      <c r="BT5" s="36">
        <v>175</v>
      </c>
      <c r="BU5" s="36">
        <v>175</v>
      </c>
      <c r="BV5" s="36">
        <v>175</v>
      </c>
      <c r="BW5" s="36">
        <v>175</v>
      </c>
      <c r="BX5" s="36">
        <v>175</v>
      </c>
      <c r="BY5" s="36">
        <v>175</v>
      </c>
      <c r="BZ5" s="36">
        <v>175</v>
      </c>
      <c r="CA5" s="36">
        <v>175</v>
      </c>
      <c r="CB5" s="33">
        <f t="shared" si="7"/>
        <v>0</v>
      </c>
      <c r="CC5" s="37">
        <v>712</v>
      </c>
      <c r="CD5" s="37">
        <v>933</v>
      </c>
      <c r="CE5" s="37">
        <v>790</v>
      </c>
      <c r="CF5" s="37">
        <v>1015</v>
      </c>
      <c r="CG5" s="37">
        <v>1018</v>
      </c>
      <c r="CH5" s="37">
        <v>1028</v>
      </c>
      <c r="CI5" s="37">
        <v>1049</v>
      </c>
      <c r="CJ5" s="37">
        <v>1068</v>
      </c>
      <c r="CK5" s="37">
        <v>1091</v>
      </c>
      <c r="CL5" s="33">
        <f t="shared" si="8"/>
        <v>2.1256642700844014E-2</v>
      </c>
      <c r="CM5" s="33">
        <f t="shared" si="9"/>
        <v>5.4704595185995623E-2</v>
      </c>
      <c r="CN5" s="33">
        <f t="shared" si="43"/>
        <v>5.4704595185995623E-2</v>
      </c>
      <c r="CO5" s="33">
        <f t="shared" si="44"/>
        <v>5.4704595185995623E-2</v>
      </c>
      <c r="CP5" s="33">
        <f t="shared" si="45"/>
        <v>5.4704595185995623E-2</v>
      </c>
      <c r="CQ5" s="33">
        <f t="shared" si="46"/>
        <v>5.4704595185995623E-2</v>
      </c>
      <c r="CR5" s="33">
        <f t="shared" si="47"/>
        <v>5.4704595185995623E-2</v>
      </c>
      <c r="CS5" s="33">
        <f t="shared" si="48"/>
        <v>5.4704595185995623E-2</v>
      </c>
      <c r="CT5" s="33">
        <f t="shared" si="49"/>
        <v>5.4704595185995623E-2</v>
      </c>
      <c r="CU5" s="38">
        <f t="shared" si="50"/>
        <v>2374</v>
      </c>
      <c r="CV5" s="38">
        <f t="shared" si="50"/>
        <v>2374</v>
      </c>
      <c r="CW5" s="38">
        <f t="shared" si="50"/>
        <v>2373</v>
      </c>
      <c r="CX5" s="38">
        <f t="shared" si="50"/>
        <v>2405</v>
      </c>
      <c r="CY5" s="38">
        <f t="shared" si="51"/>
        <v>2410</v>
      </c>
      <c r="CZ5" s="38">
        <f t="shared" si="52"/>
        <v>2410</v>
      </c>
      <c r="DA5" s="38">
        <f t="shared" si="52"/>
        <v>2410</v>
      </c>
      <c r="DB5" s="38">
        <f t="shared" si="53"/>
        <v>2410</v>
      </c>
      <c r="DC5" s="38">
        <f t="shared" si="54"/>
        <v>2410</v>
      </c>
      <c r="DD5" s="38">
        <f t="shared" si="55"/>
        <v>2410</v>
      </c>
      <c r="DE5" s="39">
        <f t="shared" si="10"/>
        <v>0.74210690840887772</v>
      </c>
      <c r="DF5" s="39">
        <f t="shared" si="11"/>
        <v>0.74210690840887772</v>
      </c>
      <c r="DG5" s="39">
        <f t="shared" si="56"/>
        <v>0.74179431072210067</v>
      </c>
      <c r="DH5" s="39">
        <f t="shared" si="57"/>
        <v>0.75179743669896848</v>
      </c>
      <c r="DI5" s="39">
        <f t="shared" si="58"/>
        <v>0.75336042513285406</v>
      </c>
      <c r="DJ5" s="39">
        <f t="shared" si="59"/>
        <v>0.75336042513285406</v>
      </c>
      <c r="DK5" s="39">
        <f t="shared" si="60"/>
        <v>0.75336042513285406</v>
      </c>
      <c r="DL5" s="39">
        <f t="shared" si="61"/>
        <v>0.75336042513285406</v>
      </c>
      <c r="DM5" s="39">
        <f t="shared" si="62"/>
        <v>0.75336042513285406</v>
      </c>
      <c r="DN5" s="39">
        <f t="shared" si="63"/>
        <v>0.75336042513285406</v>
      </c>
      <c r="DO5" s="40">
        <v>1114</v>
      </c>
      <c r="DP5" s="41">
        <f t="shared" si="12"/>
        <v>0.66458268208815252</v>
      </c>
      <c r="DQ5" s="41">
        <f t="shared" si="13"/>
        <v>0.66927164738980927</v>
      </c>
      <c r="DR5" s="41">
        <f t="shared" si="14"/>
        <v>0.69615504845264142</v>
      </c>
      <c r="DS5" s="41">
        <f t="shared" si="15"/>
        <v>0.69615504845264142</v>
      </c>
      <c r="DT5" s="41">
        <f t="shared" si="16"/>
        <v>0.69709284151297279</v>
      </c>
      <c r="DU5" s="41">
        <f t="shared" si="17"/>
        <v>0.72303844951547358</v>
      </c>
      <c r="DV5" s="41">
        <f t="shared" si="18"/>
        <v>0.72522663332291337</v>
      </c>
      <c r="DW5" s="33">
        <f t="shared" si="19"/>
        <v>0.7380431384807753</v>
      </c>
      <c r="DX5" s="41">
        <f t="shared" si="20"/>
        <v>0.22256955298530792</v>
      </c>
      <c r="DY5" s="41">
        <f t="shared" si="21"/>
        <v>0.29165364176305097</v>
      </c>
      <c r="DZ5" s="42">
        <v>12</v>
      </c>
      <c r="EA5" s="42">
        <v>12</v>
      </c>
      <c r="EB5" s="43">
        <v>60</v>
      </c>
      <c r="EC5" s="41">
        <f t="shared" si="22"/>
        <v>0.3172866520787746</v>
      </c>
      <c r="ED5" s="41">
        <f t="shared" si="23"/>
        <v>0.31822444513910597</v>
      </c>
      <c r="EE5" s="41">
        <f t="shared" si="24"/>
        <v>0.32135042200687713</v>
      </c>
      <c r="EF5" s="41">
        <f t="shared" si="25"/>
        <v>0.32791497342919662</v>
      </c>
      <c r="EG5" s="41">
        <f t="shared" si="26"/>
        <v>0.33385432947796184</v>
      </c>
      <c r="EH5" s="44">
        <v>1114</v>
      </c>
      <c r="EI5" s="44">
        <v>1228</v>
      </c>
      <c r="EJ5" s="44">
        <v>1424</v>
      </c>
      <c r="EK5" s="44">
        <v>1726</v>
      </c>
      <c r="EL5" s="44">
        <v>1734</v>
      </c>
      <c r="EM5" s="44">
        <v>1741</v>
      </c>
      <c r="EN5" s="44">
        <v>1749</v>
      </c>
      <c r="EO5" s="44">
        <v>1767</v>
      </c>
      <c r="EP5" s="44">
        <v>1767</v>
      </c>
      <c r="EQ5" s="33">
        <f t="shared" si="27"/>
        <v>0.34823382306970929</v>
      </c>
      <c r="ER5" s="46">
        <v>5500</v>
      </c>
      <c r="ES5" s="46">
        <v>175</v>
      </c>
      <c r="ET5" s="33">
        <f t="shared" si="28"/>
        <v>0.34823382306970929</v>
      </c>
      <c r="EU5" s="33">
        <f t="shared" si="64"/>
        <v>0.38386995936230073</v>
      </c>
      <c r="EV5" s="33">
        <f t="shared" si="65"/>
        <v>0.44513910597061584</v>
      </c>
      <c r="EW5" s="33">
        <f t="shared" si="66"/>
        <v>0.53954360737730545</v>
      </c>
      <c r="EX5" s="33">
        <f t="shared" si="67"/>
        <v>0.5420443888715224</v>
      </c>
      <c r="EY5" s="33">
        <f t="shared" si="68"/>
        <v>0.54423257267896219</v>
      </c>
      <c r="EZ5" s="33">
        <f t="shared" si="69"/>
        <v>0.54673335417317914</v>
      </c>
      <c r="FA5" s="33">
        <f t="shared" si="70"/>
        <v>0.55236011253516726</v>
      </c>
      <c r="FB5" s="33">
        <f t="shared" si="71"/>
        <v>0.55236011253516726</v>
      </c>
      <c r="FC5" s="47">
        <f t="shared" si="72"/>
        <v>-0.2010003125976868</v>
      </c>
      <c r="FD5" s="48">
        <v>7</v>
      </c>
      <c r="FE5" s="48">
        <v>8</v>
      </c>
      <c r="FF5" s="48">
        <v>9</v>
      </c>
      <c r="FG5" s="48">
        <v>9</v>
      </c>
      <c r="FH5" s="48">
        <v>9</v>
      </c>
      <c r="FI5" s="48">
        <v>9</v>
      </c>
      <c r="FJ5" s="48">
        <v>10</v>
      </c>
      <c r="FK5" s="48">
        <v>10</v>
      </c>
      <c r="FL5" s="48">
        <v>10</v>
      </c>
      <c r="FM5" s="49">
        <f t="shared" si="73"/>
        <v>1</v>
      </c>
      <c r="FN5" s="56"/>
      <c r="FO5" s="50">
        <f t="shared" si="29"/>
        <v>5.4704595185995624</v>
      </c>
      <c r="FP5" s="51"/>
      <c r="FQ5" s="52"/>
      <c r="FR5" s="52"/>
      <c r="FS5" s="53"/>
      <c r="FT5" s="53">
        <v>876224</v>
      </c>
      <c r="FU5" s="53"/>
      <c r="FV5" s="52"/>
      <c r="FW5" s="53"/>
      <c r="FX5" s="53"/>
      <c r="FY5" s="53"/>
      <c r="FZ5" s="54">
        <f t="shared" si="30"/>
        <v>28.266253869969042</v>
      </c>
      <c r="GA5" s="54">
        <f t="shared" si="31"/>
        <v>27.075919335705812</v>
      </c>
      <c r="GB5" s="48">
        <f t="shared" si="32"/>
        <v>0</v>
      </c>
    </row>
    <row r="6" spans="1:187" x14ac:dyDescent="0.25">
      <c r="A6" s="23" t="s">
        <v>217</v>
      </c>
      <c r="B6" s="24">
        <v>3</v>
      </c>
      <c r="C6" s="24">
        <v>29</v>
      </c>
      <c r="D6" s="24">
        <f t="shared" si="0"/>
        <v>5430</v>
      </c>
      <c r="E6" s="24">
        <v>932</v>
      </c>
      <c r="F6" s="24">
        <v>0</v>
      </c>
      <c r="G6" s="24">
        <v>795</v>
      </c>
      <c r="H6" s="24">
        <v>304</v>
      </c>
      <c r="I6" s="24">
        <v>1453</v>
      </c>
      <c r="J6" s="24">
        <v>1572</v>
      </c>
      <c r="K6" s="24">
        <v>0</v>
      </c>
      <c r="L6" s="24">
        <v>254</v>
      </c>
      <c r="M6" s="24">
        <v>120</v>
      </c>
      <c r="N6" s="24">
        <v>33</v>
      </c>
      <c r="O6" s="24">
        <v>34</v>
      </c>
      <c r="P6" s="24">
        <v>36</v>
      </c>
      <c r="Q6" s="24">
        <v>35</v>
      </c>
      <c r="R6" s="24">
        <f t="shared" si="1"/>
        <v>-1</v>
      </c>
      <c r="S6" s="25">
        <v>15198</v>
      </c>
      <c r="T6" s="24">
        <v>470</v>
      </c>
      <c r="U6" s="24">
        <v>1483</v>
      </c>
      <c r="V6" s="24">
        <v>1858</v>
      </c>
      <c r="W6" s="26">
        <f t="shared" si="2"/>
        <v>1013</v>
      </c>
      <c r="X6" s="26">
        <v>2125</v>
      </c>
      <c r="Y6" s="25">
        <v>15997</v>
      </c>
      <c r="Z6" s="26">
        <v>3165</v>
      </c>
      <c r="AA6" s="26">
        <v>4000</v>
      </c>
      <c r="AB6" s="26">
        <v>4085</v>
      </c>
      <c r="AC6" s="26">
        <f t="shared" si="3"/>
        <v>85</v>
      </c>
      <c r="AD6" s="27">
        <f t="shared" si="4"/>
        <v>2.125</v>
      </c>
      <c r="AE6" s="28">
        <v>318</v>
      </c>
      <c r="AF6" s="29">
        <f>[1]Лист1!B2</f>
        <v>15997</v>
      </c>
      <c r="AG6" s="56">
        <v>11998</v>
      </c>
      <c r="AH6" s="56">
        <v>16493</v>
      </c>
      <c r="AI6" s="30">
        <v>9103</v>
      </c>
      <c r="AJ6" s="30">
        <v>8629</v>
      </c>
      <c r="AK6" s="31">
        <f t="shared" si="5"/>
        <v>56.777207527306231</v>
      </c>
      <c r="AL6" s="31">
        <f t="shared" si="6"/>
        <v>53.941364005751076</v>
      </c>
      <c r="AM6" s="32">
        <v>8932</v>
      </c>
      <c r="AN6" s="32">
        <v>8981</v>
      </c>
      <c r="AO6" s="32">
        <v>9012</v>
      </c>
      <c r="AP6" s="32">
        <v>9039</v>
      </c>
      <c r="AQ6" s="32">
        <v>12187</v>
      </c>
      <c r="AR6" s="32">
        <v>12226</v>
      </c>
      <c r="AS6" s="32">
        <v>12108</v>
      </c>
      <c r="AT6" s="32">
        <v>11038</v>
      </c>
      <c r="AU6" s="32">
        <v>11083</v>
      </c>
      <c r="AV6" s="32">
        <v>11174</v>
      </c>
      <c r="AW6" s="32">
        <v>11236</v>
      </c>
      <c r="AX6" s="32">
        <v>11308</v>
      </c>
      <c r="AY6" s="32">
        <v>11336</v>
      </c>
      <c r="AZ6" s="32">
        <v>11353</v>
      </c>
      <c r="BA6" s="32">
        <v>11378</v>
      </c>
      <c r="BB6" s="32">
        <v>11400</v>
      </c>
      <c r="BC6" s="33">
        <f t="shared" si="33"/>
        <v>0.73412963075244042</v>
      </c>
      <c r="BD6" s="34">
        <v>1990</v>
      </c>
      <c r="BE6" s="34">
        <v>3104</v>
      </c>
      <c r="BF6" s="34">
        <v>3139</v>
      </c>
      <c r="BG6" s="33">
        <f t="shared" si="34"/>
        <v>0.6692536227490451</v>
      </c>
      <c r="BH6" s="33">
        <f t="shared" si="35"/>
        <v>0.6719820529921785</v>
      </c>
      <c r="BI6" s="33">
        <f t="shared" si="36"/>
        <v>0.67749954526162615</v>
      </c>
      <c r="BJ6" s="33">
        <f t="shared" si="37"/>
        <v>0.68125871581883224</v>
      </c>
      <c r="BK6" s="33">
        <f t="shared" si="38"/>
        <v>0.68562420420784576</v>
      </c>
      <c r="BL6" s="33">
        <f t="shared" si="39"/>
        <v>0.68732189413690659</v>
      </c>
      <c r="BM6" s="33">
        <f t="shared" si="40"/>
        <v>0.68835263445097916</v>
      </c>
      <c r="BN6" s="33">
        <f t="shared" si="41"/>
        <v>0.68986842903049783</v>
      </c>
      <c r="BO6" s="33">
        <f t="shared" si="42"/>
        <v>0.69120232826047412</v>
      </c>
      <c r="BP6" s="35">
        <v>10460</v>
      </c>
      <c r="BQ6" s="35">
        <v>1500</v>
      </c>
      <c r="BR6" s="36">
        <v>410</v>
      </c>
      <c r="BS6" s="36">
        <v>1500</v>
      </c>
      <c r="BT6" s="36">
        <v>1500</v>
      </c>
      <c r="BU6" s="36">
        <v>1500</v>
      </c>
      <c r="BV6" s="36">
        <v>1500</v>
      </c>
      <c r="BW6" s="36">
        <v>1500</v>
      </c>
      <c r="BX6" s="36">
        <v>1500</v>
      </c>
      <c r="BY6" s="36">
        <v>1500</v>
      </c>
      <c r="BZ6" s="36">
        <v>1500</v>
      </c>
      <c r="CA6" s="36">
        <v>1500</v>
      </c>
      <c r="CB6" s="33">
        <f t="shared" si="7"/>
        <v>2.485903110410477E-2</v>
      </c>
      <c r="CC6" s="37">
        <v>6328</v>
      </c>
      <c r="CD6" s="37">
        <v>6635</v>
      </c>
      <c r="CE6" s="37">
        <v>7098</v>
      </c>
      <c r="CF6" s="37">
        <v>7206</v>
      </c>
      <c r="CG6" s="37">
        <v>7198</v>
      </c>
      <c r="CH6" s="37">
        <v>7212</v>
      </c>
      <c r="CI6" s="37">
        <v>7350</v>
      </c>
      <c r="CJ6" s="37">
        <v>7350</v>
      </c>
      <c r="CK6" s="37">
        <v>7359</v>
      </c>
      <c r="CL6" s="33">
        <f t="shared" si="8"/>
        <v>9.0947674771115025E-2</v>
      </c>
      <c r="CM6" s="33">
        <f t="shared" si="9"/>
        <v>9.0947674771115025E-2</v>
      </c>
      <c r="CN6" s="33">
        <f t="shared" si="43"/>
        <v>9.0947674771115025E-2</v>
      </c>
      <c r="CO6" s="33">
        <f t="shared" si="44"/>
        <v>9.0947674771115025E-2</v>
      </c>
      <c r="CP6" s="33">
        <f t="shared" si="45"/>
        <v>9.0947674771115025E-2</v>
      </c>
      <c r="CQ6" s="33">
        <f t="shared" si="46"/>
        <v>9.0947674771115025E-2</v>
      </c>
      <c r="CR6" s="33">
        <f t="shared" si="47"/>
        <v>9.0947674771115025E-2</v>
      </c>
      <c r="CS6" s="33">
        <f t="shared" si="48"/>
        <v>9.0947674771115025E-2</v>
      </c>
      <c r="CT6" s="33">
        <f t="shared" si="49"/>
        <v>9.0947674771115025E-2</v>
      </c>
      <c r="CU6" s="38">
        <f t="shared" si="50"/>
        <v>12518</v>
      </c>
      <c r="CV6" s="38">
        <f t="shared" si="50"/>
        <v>12538</v>
      </c>
      <c r="CW6" s="38">
        <f t="shared" si="50"/>
        <v>12583</v>
      </c>
      <c r="CX6" s="38">
        <f t="shared" si="50"/>
        <v>12674</v>
      </c>
      <c r="CY6" s="38">
        <f t="shared" si="51"/>
        <v>12736</v>
      </c>
      <c r="CZ6" s="38">
        <f t="shared" si="52"/>
        <v>12808</v>
      </c>
      <c r="DA6" s="38">
        <f t="shared" si="52"/>
        <v>12836</v>
      </c>
      <c r="DB6" s="38">
        <f t="shared" si="53"/>
        <v>12853</v>
      </c>
      <c r="DC6" s="38">
        <f t="shared" si="54"/>
        <v>12878</v>
      </c>
      <c r="DD6" s="38">
        <f t="shared" si="55"/>
        <v>12900</v>
      </c>
      <c r="DE6" s="39">
        <f t="shared" si="10"/>
        <v>0.75898866185654523</v>
      </c>
      <c r="DF6" s="39">
        <f t="shared" si="11"/>
        <v>0.76020129752016008</v>
      </c>
      <c r="DG6" s="39">
        <f t="shared" si="56"/>
        <v>0.76292972776329349</v>
      </c>
      <c r="DH6" s="39">
        <f t="shared" si="57"/>
        <v>0.76844722003274113</v>
      </c>
      <c r="DI6" s="39">
        <f t="shared" si="58"/>
        <v>0.77220639058994722</v>
      </c>
      <c r="DJ6" s="39">
        <f t="shared" si="59"/>
        <v>0.77657187897896074</v>
      </c>
      <c r="DK6" s="39">
        <f t="shared" si="60"/>
        <v>0.77826956890802157</v>
      </c>
      <c r="DL6" s="39">
        <f t="shared" si="61"/>
        <v>0.77930030922209426</v>
      </c>
      <c r="DM6" s="39">
        <f t="shared" si="62"/>
        <v>0.78081610380161282</v>
      </c>
      <c r="DN6" s="39">
        <f t="shared" si="63"/>
        <v>0.78215000303158921</v>
      </c>
      <c r="DO6" s="40">
        <v>7404</v>
      </c>
      <c r="DP6" s="41">
        <f t="shared" si="12"/>
        <v>0.69344252047258859</v>
      </c>
      <c r="DQ6" s="41">
        <f t="shared" si="13"/>
        <v>0.73345002187910235</v>
      </c>
      <c r="DR6" s="41">
        <f t="shared" si="14"/>
        <v>0.75457898355941744</v>
      </c>
      <c r="DS6" s="41">
        <f t="shared" si="15"/>
        <v>0.75764205788585359</v>
      </c>
      <c r="DT6" s="41">
        <f t="shared" si="16"/>
        <v>0.75957992123523166</v>
      </c>
      <c r="DU6" s="41">
        <f t="shared" si="17"/>
        <v>0.7612677377008189</v>
      </c>
      <c r="DV6" s="41">
        <f t="shared" si="18"/>
        <v>0.76183034318934806</v>
      </c>
      <c r="DW6" s="33">
        <f t="shared" si="19"/>
        <v>0.74128418116776817</v>
      </c>
      <c r="DX6" s="41">
        <f t="shared" si="20"/>
        <v>0.39557417015690444</v>
      </c>
      <c r="DY6" s="41">
        <f t="shared" si="21"/>
        <v>0.41476526848784145</v>
      </c>
      <c r="DZ6" s="42">
        <v>58</v>
      </c>
      <c r="EA6" s="42">
        <v>58</v>
      </c>
      <c r="EB6" s="43">
        <v>86.67</v>
      </c>
      <c r="EC6" s="41">
        <f t="shared" si="22"/>
        <v>0.45045946114896546</v>
      </c>
      <c r="ED6" s="41">
        <f t="shared" si="23"/>
        <v>0.44995936738138403</v>
      </c>
      <c r="EE6" s="41">
        <f t="shared" si="24"/>
        <v>0.45083453147465152</v>
      </c>
      <c r="EF6" s="41">
        <f t="shared" si="25"/>
        <v>0.459461148965431</v>
      </c>
      <c r="EG6" s="41">
        <f t="shared" si="26"/>
        <v>0.459461148965431</v>
      </c>
      <c r="EH6" s="44">
        <v>7405</v>
      </c>
      <c r="EI6" s="44">
        <v>7568</v>
      </c>
      <c r="EJ6" s="44">
        <v>7804</v>
      </c>
      <c r="EK6" s="44">
        <v>7944</v>
      </c>
      <c r="EL6" s="44">
        <v>8008</v>
      </c>
      <c r="EM6" s="44">
        <v>8074</v>
      </c>
      <c r="EN6" s="44">
        <v>8082</v>
      </c>
      <c r="EO6" s="44">
        <v>8081</v>
      </c>
      <c r="EP6" s="44">
        <v>8134</v>
      </c>
      <c r="EQ6" s="33">
        <f t="shared" si="27"/>
        <v>0.44891772267022373</v>
      </c>
      <c r="ER6" s="46">
        <v>4700</v>
      </c>
      <c r="ES6" s="46">
        <v>3139</v>
      </c>
      <c r="ET6" s="33">
        <f t="shared" si="28"/>
        <v>0.44897835445340445</v>
      </c>
      <c r="EU6" s="33">
        <f t="shared" si="64"/>
        <v>0.45886133511186566</v>
      </c>
      <c r="EV6" s="33">
        <f t="shared" si="65"/>
        <v>0.47317043594252106</v>
      </c>
      <c r="EW6" s="33">
        <f t="shared" si="66"/>
        <v>0.48165888558782516</v>
      </c>
      <c r="EX6" s="33">
        <f t="shared" si="67"/>
        <v>0.48553931971139269</v>
      </c>
      <c r="EY6" s="33">
        <f t="shared" si="68"/>
        <v>0.48954101740132178</v>
      </c>
      <c r="EZ6" s="33">
        <f t="shared" si="69"/>
        <v>0.4900260716667677</v>
      </c>
      <c r="FA6" s="33">
        <f t="shared" si="70"/>
        <v>0.48996543988358698</v>
      </c>
      <c r="FB6" s="33">
        <f t="shared" si="71"/>
        <v>0.49317892439216637</v>
      </c>
      <c r="FC6" s="47">
        <f t="shared" si="72"/>
        <v>-0.28897107863942284</v>
      </c>
      <c r="FD6" s="48">
        <v>8</v>
      </c>
      <c r="FE6" s="48">
        <v>8</v>
      </c>
      <c r="FF6" s="48">
        <v>8</v>
      </c>
      <c r="FG6" s="48">
        <v>9</v>
      </c>
      <c r="FH6" s="48">
        <v>9</v>
      </c>
      <c r="FI6" s="48">
        <v>9</v>
      </c>
      <c r="FJ6" s="48">
        <v>9</v>
      </c>
      <c r="FK6" s="48">
        <v>9</v>
      </c>
      <c r="FL6" s="48">
        <v>9</v>
      </c>
      <c r="FM6" s="49">
        <f t="shared" si="73"/>
        <v>0.9</v>
      </c>
      <c r="FN6" s="56">
        <f>BF6/(ES6/100)</f>
        <v>100</v>
      </c>
      <c r="FO6" s="50">
        <f t="shared" si="29"/>
        <v>19.622429205476028</v>
      </c>
      <c r="FP6" s="51">
        <f>BF6/(AF6/100)</f>
        <v>19.622429205476028</v>
      </c>
      <c r="FQ6" s="52">
        <f>ER6*ES6</f>
        <v>14753300</v>
      </c>
      <c r="FR6" s="52">
        <f>ER6*BF6</f>
        <v>14753300</v>
      </c>
      <c r="FS6" s="53">
        <v>11211612.34</v>
      </c>
      <c r="FT6" s="53">
        <v>13809339.060000001</v>
      </c>
      <c r="FU6" s="53">
        <f>FR6-FS6</f>
        <v>3541687.66</v>
      </c>
      <c r="FV6" s="52">
        <v>943960.94</v>
      </c>
      <c r="FW6" s="53">
        <f>FQ6-FS6</f>
        <v>3541687.66</v>
      </c>
      <c r="FX6" s="53">
        <v>3644</v>
      </c>
      <c r="FY6" s="53">
        <v>3127</v>
      </c>
      <c r="FZ6" s="54">
        <f t="shared" si="30"/>
        <v>26.878536649559155</v>
      </c>
      <c r="GA6" s="54">
        <f t="shared" si="31"/>
        <v>25.536038007126336</v>
      </c>
      <c r="GB6" s="48">
        <f t="shared" si="32"/>
        <v>19.403638182159156</v>
      </c>
    </row>
    <row r="7" spans="1:187" x14ac:dyDescent="0.25">
      <c r="A7" s="23" t="s">
        <v>218</v>
      </c>
      <c r="B7" s="24">
        <v>2</v>
      </c>
      <c r="C7" s="24">
        <v>15</v>
      </c>
      <c r="D7" s="24">
        <f t="shared" si="0"/>
        <v>2439</v>
      </c>
      <c r="E7" s="24">
        <v>87</v>
      </c>
      <c r="F7" s="24">
        <v>0</v>
      </c>
      <c r="G7" s="24">
        <v>135</v>
      </c>
      <c r="H7" s="24">
        <v>211</v>
      </c>
      <c r="I7" s="24">
        <v>976</v>
      </c>
      <c r="J7" s="24">
        <v>470</v>
      </c>
      <c r="K7" s="24">
        <v>0</v>
      </c>
      <c r="L7" s="24">
        <v>560</v>
      </c>
      <c r="M7" s="24">
        <v>0</v>
      </c>
      <c r="N7" s="24">
        <v>17</v>
      </c>
      <c r="O7" s="24">
        <v>18</v>
      </c>
      <c r="P7" s="24">
        <v>17</v>
      </c>
      <c r="Q7" s="24">
        <v>17</v>
      </c>
      <c r="R7" s="24">
        <f t="shared" si="1"/>
        <v>0</v>
      </c>
      <c r="S7" s="25">
        <v>8601</v>
      </c>
      <c r="T7" s="24">
        <v>4451</v>
      </c>
      <c r="U7" s="24">
        <v>4660</v>
      </c>
      <c r="V7" s="24">
        <v>4713</v>
      </c>
      <c r="W7" s="26">
        <f t="shared" si="2"/>
        <v>209</v>
      </c>
      <c r="X7" s="26">
        <v>5143</v>
      </c>
      <c r="Y7" s="25">
        <v>8946</v>
      </c>
      <c r="Z7" s="26">
        <v>6208</v>
      </c>
      <c r="AA7" s="26">
        <v>7624</v>
      </c>
      <c r="AB7" s="26">
        <v>7942</v>
      </c>
      <c r="AC7" s="26">
        <f t="shared" si="3"/>
        <v>318</v>
      </c>
      <c r="AD7" s="27">
        <f t="shared" si="4"/>
        <v>4.1710388247639036</v>
      </c>
      <c r="AE7" s="28">
        <v>4318</v>
      </c>
      <c r="AF7" s="29">
        <f>[1]Лист1!B3</f>
        <v>8946</v>
      </c>
      <c r="AG7" s="56">
        <v>6710</v>
      </c>
      <c r="AH7" s="56">
        <v>9248</v>
      </c>
      <c r="AI7" s="30">
        <v>7043</v>
      </c>
      <c r="AJ7" s="30">
        <v>7057</v>
      </c>
      <c r="AK7" s="31">
        <f t="shared" si="5"/>
        <v>82.048599000116255</v>
      </c>
      <c r="AL7" s="31">
        <f t="shared" si="6"/>
        <v>78.884417616811987</v>
      </c>
      <c r="AM7" s="32">
        <v>7085</v>
      </c>
      <c r="AN7" s="32">
        <v>7116</v>
      </c>
      <c r="AO7" s="32">
        <v>7141</v>
      </c>
      <c r="AP7" s="32">
        <v>7149</v>
      </c>
      <c r="AQ7" s="32">
        <v>7249</v>
      </c>
      <c r="AR7" s="32">
        <v>7246</v>
      </c>
      <c r="AS7" s="32">
        <v>7461</v>
      </c>
      <c r="AT7" s="32">
        <v>7471</v>
      </c>
      <c r="AU7" s="32">
        <v>7558</v>
      </c>
      <c r="AV7" s="32">
        <v>7570</v>
      </c>
      <c r="AW7" s="32">
        <v>7582</v>
      </c>
      <c r="AX7" s="32">
        <v>7591</v>
      </c>
      <c r="AY7" s="32">
        <v>7613</v>
      </c>
      <c r="AZ7" s="32">
        <v>7614</v>
      </c>
      <c r="BA7" s="32">
        <v>7615</v>
      </c>
      <c r="BB7" s="32">
        <v>7622</v>
      </c>
      <c r="BC7" s="33">
        <f t="shared" si="33"/>
        <v>0.80676903114186849</v>
      </c>
      <c r="BD7" s="34"/>
      <c r="BE7" s="34">
        <v>1</v>
      </c>
      <c r="BF7" s="34">
        <v>100</v>
      </c>
      <c r="BG7" s="33">
        <f t="shared" si="34"/>
        <v>0.80785034602076122</v>
      </c>
      <c r="BH7" s="33">
        <f t="shared" si="35"/>
        <v>0.81725778546712802</v>
      </c>
      <c r="BI7" s="33">
        <f t="shared" si="36"/>
        <v>0.81855536332179935</v>
      </c>
      <c r="BJ7" s="33">
        <f t="shared" si="37"/>
        <v>0.81985294117647056</v>
      </c>
      <c r="BK7" s="33">
        <f t="shared" si="38"/>
        <v>0.82082612456747406</v>
      </c>
      <c r="BL7" s="33">
        <f t="shared" si="39"/>
        <v>0.82320501730103801</v>
      </c>
      <c r="BM7" s="33">
        <f t="shared" si="40"/>
        <v>0.82331314878892736</v>
      </c>
      <c r="BN7" s="33">
        <f t="shared" si="41"/>
        <v>0.8234212802768166</v>
      </c>
      <c r="BO7" s="33">
        <f t="shared" si="42"/>
        <v>0.82417820069204151</v>
      </c>
      <c r="BP7" s="35">
        <v>6510</v>
      </c>
      <c r="BQ7" s="35">
        <v>100</v>
      </c>
      <c r="BR7" s="36">
        <v>100</v>
      </c>
      <c r="BS7" s="36">
        <v>100</v>
      </c>
      <c r="BT7" s="36">
        <v>100</v>
      </c>
      <c r="BU7" s="36">
        <v>100</v>
      </c>
      <c r="BV7" s="36">
        <v>100</v>
      </c>
      <c r="BW7" s="36">
        <v>100</v>
      </c>
      <c r="BX7" s="36">
        <v>100</v>
      </c>
      <c r="BY7" s="36">
        <v>100</v>
      </c>
      <c r="BZ7" s="36">
        <v>100</v>
      </c>
      <c r="CA7" s="36">
        <v>100</v>
      </c>
      <c r="CB7" s="33">
        <f t="shared" si="7"/>
        <v>1.0813148788927335E-2</v>
      </c>
      <c r="CC7" s="37">
        <v>2848</v>
      </c>
      <c r="CD7" s="37">
        <v>2927</v>
      </c>
      <c r="CE7" s="37">
        <v>3041</v>
      </c>
      <c r="CF7" s="37">
        <v>3440</v>
      </c>
      <c r="CG7" s="37">
        <v>3542</v>
      </c>
      <c r="CH7" s="37">
        <v>3614</v>
      </c>
      <c r="CI7" s="37">
        <v>3717</v>
      </c>
      <c r="CJ7" s="37">
        <v>3727</v>
      </c>
      <c r="CK7" s="37">
        <v>3787</v>
      </c>
      <c r="CL7" s="33">
        <f t="shared" si="8"/>
        <v>1.0813148788927335E-2</v>
      </c>
      <c r="CM7" s="33">
        <f t="shared" si="9"/>
        <v>1.0813148788927335E-2</v>
      </c>
      <c r="CN7" s="33">
        <f t="shared" si="43"/>
        <v>1.0813148788927335E-2</v>
      </c>
      <c r="CO7" s="33">
        <f t="shared" si="44"/>
        <v>1.0813148788927335E-2</v>
      </c>
      <c r="CP7" s="33">
        <f t="shared" si="45"/>
        <v>1.0813148788927335E-2</v>
      </c>
      <c r="CQ7" s="33">
        <f t="shared" si="46"/>
        <v>1.0813148788927335E-2</v>
      </c>
      <c r="CR7" s="33">
        <f t="shared" si="47"/>
        <v>1.0813148788927335E-2</v>
      </c>
      <c r="CS7" s="33">
        <f t="shared" si="48"/>
        <v>1.0813148788927335E-2</v>
      </c>
      <c r="CT7" s="33">
        <f t="shared" si="49"/>
        <v>1.0813148788927335E-2</v>
      </c>
      <c r="CU7" s="38">
        <f t="shared" si="50"/>
        <v>7561</v>
      </c>
      <c r="CV7" s="38">
        <f t="shared" si="50"/>
        <v>7571</v>
      </c>
      <c r="CW7" s="38">
        <f t="shared" si="50"/>
        <v>7658</v>
      </c>
      <c r="CX7" s="38">
        <f t="shared" si="50"/>
        <v>7670</v>
      </c>
      <c r="CY7" s="38">
        <f t="shared" si="51"/>
        <v>7682</v>
      </c>
      <c r="CZ7" s="38">
        <f t="shared" si="52"/>
        <v>7691</v>
      </c>
      <c r="DA7" s="38">
        <f t="shared" si="52"/>
        <v>7713</v>
      </c>
      <c r="DB7" s="38">
        <f t="shared" si="53"/>
        <v>7714</v>
      </c>
      <c r="DC7" s="38">
        <f t="shared" si="54"/>
        <v>7715</v>
      </c>
      <c r="DD7" s="38">
        <f t="shared" si="55"/>
        <v>7722</v>
      </c>
      <c r="DE7" s="39">
        <f t="shared" si="10"/>
        <v>0.81758217993079585</v>
      </c>
      <c r="DF7" s="39">
        <f t="shared" si="11"/>
        <v>0.81866349480968859</v>
      </c>
      <c r="DG7" s="39">
        <f t="shared" si="56"/>
        <v>0.82807093425605538</v>
      </c>
      <c r="DH7" s="39">
        <f t="shared" si="57"/>
        <v>0.8293685121107266</v>
      </c>
      <c r="DI7" s="39">
        <f t="shared" si="58"/>
        <v>0.83066608996539792</v>
      </c>
      <c r="DJ7" s="39">
        <f t="shared" si="59"/>
        <v>0.83163927335640142</v>
      </c>
      <c r="DK7" s="39">
        <f t="shared" si="60"/>
        <v>0.83401816608996537</v>
      </c>
      <c r="DL7" s="39">
        <f t="shared" si="61"/>
        <v>0.83412629757785473</v>
      </c>
      <c r="DM7" s="39">
        <f t="shared" si="62"/>
        <v>0.83423442906574397</v>
      </c>
      <c r="DN7" s="39">
        <f t="shared" si="63"/>
        <v>0.83499134948096887</v>
      </c>
      <c r="DO7" s="40">
        <v>3916</v>
      </c>
      <c r="DP7" s="41">
        <f t="shared" si="12"/>
        <v>0.78727923094120278</v>
      </c>
      <c r="DQ7" s="41">
        <f t="shared" si="13"/>
        <v>0.78895595797004248</v>
      </c>
      <c r="DR7" s="41">
        <f t="shared" si="14"/>
        <v>0.8031522468142186</v>
      </c>
      <c r="DS7" s="41">
        <f t="shared" si="15"/>
        <v>0.80661748267382072</v>
      </c>
      <c r="DT7" s="41">
        <f t="shared" si="16"/>
        <v>0.80941202772188692</v>
      </c>
      <c r="DU7" s="41">
        <f t="shared" si="17"/>
        <v>0.81030628213726807</v>
      </c>
      <c r="DV7" s="41">
        <f t="shared" si="18"/>
        <v>0.81030628213726807</v>
      </c>
      <c r="DW7" s="33">
        <f t="shared" si="19"/>
        <v>0.78352076124567471</v>
      </c>
      <c r="DX7" s="41">
        <f t="shared" si="20"/>
        <v>0.31835457187569866</v>
      </c>
      <c r="DY7" s="41">
        <f t="shared" si="21"/>
        <v>0.32718533422758778</v>
      </c>
      <c r="DZ7" s="57">
        <v>99</v>
      </c>
      <c r="EA7" s="57">
        <v>99</v>
      </c>
      <c r="EB7" s="58"/>
      <c r="EC7" s="41">
        <f t="shared" si="22"/>
        <v>0.38452939861390567</v>
      </c>
      <c r="ED7" s="41">
        <f t="shared" si="23"/>
        <v>0.39593114241001565</v>
      </c>
      <c r="EE7" s="41">
        <f t="shared" si="24"/>
        <v>0.40397943214844623</v>
      </c>
      <c r="EF7" s="41">
        <f t="shared" si="25"/>
        <v>0.41549295774647887</v>
      </c>
      <c r="EG7" s="41">
        <f t="shared" si="26"/>
        <v>0.41661077576570532</v>
      </c>
      <c r="EH7" s="44">
        <v>3957</v>
      </c>
      <c r="EI7" s="44">
        <v>3967</v>
      </c>
      <c r="EJ7" s="44">
        <v>3970</v>
      </c>
      <c r="EK7" s="44">
        <v>3976</v>
      </c>
      <c r="EL7" s="44">
        <v>3993</v>
      </c>
      <c r="EM7" s="44">
        <v>4011</v>
      </c>
      <c r="EN7" s="44">
        <v>4004</v>
      </c>
      <c r="EO7" s="44">
        <v>4001</v>
      </c>
      <c r="EP7" s="44">
        <v>4052</v>
      </c>
      <c r="EQ7" s="33">
        <f t="shared" si="27"/>
        <v>0.42344290657439448</v>
      </c>
      <c r="ER7" s="46">
        <v>3300</v>
      </c>
      <c r="ES7" s="59">
        <v>100</v>
      </c>
      <c r="ET7" s="33">
        <f t="shared" si="28"/>
        <v>0.42787629757785467</v>
      </c>
      <c r="EU7" s="33">
        <f t="shared" si="64"/>
        <v>0.42895761245674741</v>
      </c>
      <c r="EV7" s="33">
        <f t="shared" si="65"/>
        <v>0.42928200692041524</v>
      </c>
      <c r="EW7" s="33">
        <f t="shared" si="66"/>
        <v>0.42993079584775085</v>
      </c>
      <c r="EX7" s="33">
        <f t="shared" si="67"/>
        <v>0.43176903114186849</v>
      </c>
      <c r="EY7" s="33">
        <f t="shared" si="68"/>
        <v>0.43371539792387542</v>
      </c>
      <c r="EZ7" s="33">
        <f t="shared" si="69"/>
        <v>0.43295847750865052</v>
      </c>
      <c r="FA7" s="33">
        <f t="shared" si="70"/>
        <v>0.43263408304498269</v>
      </c>
      <c r="FB7" s="33">
        <f t="shared" si="71"/>
        <v>0.43814878892733566</v>
      </c>
      <c r="FC7" s="47">
        <f t="shared" si="72"/>
        <v>-0.39684256055363321</v>
      </c>
      <c r="FD7" s="56">
        <v>8</v>
      </c>
      <c r="FE7" s="56">
        <v>8</v>
      </c>
      <c r="FF7" s="56">
        <v>8</v>
      </c>
      <c r="FG7" s="56">
        <v>8</v>
      </c>
      <c r="FH7" s="56">
        <v>9</v>
      </c>
      <c r="FI7" s="56">
        <v>9</v>
      </c>
      <c r="FJ7" s="56">
        <v>9</v>
      </c>
      <c r="FK7" s="56">
        <v>9</v>
      </c>
      <c r="FL7" s="56">
        <v>9</v>
      </c>
      <c r="FM7" s="49">
        <f t="shared" si="73"/>
        <v>0.9</v>
      </c>
      <c r="FN7" s="56">
        <f>BF7/(ES7/100)</f>
        <v>100</v>
      </c>
      <c r="FO7" s="50">
        <f t="shared" si="29"/>
        <v>1.1178180192264699</v>
      </c>
      <c r="FP7" s="51">
        <f>BF7/(AF7/100)</f>
        <v>1.1178180192264699</v>
      </c>
      <c r="FQ7" s="52">
        <f>ER7*ES7</f>
        <v>330000</v>
      </c>
      <c r="FR7" s="52">
        <f>ER7*BF7</f>
        <v>330000</v>
      </c>
      <c r="FS7" s="53">
        <v>147461.04999999999</v>
      </c>
      <c r="FT7" s="53"/>
      <c r="FU7" s="53">
        <f>FR7-FS7</f>
        <v>182538.95</v>
      </c>
      <c r="FV7" s="52">
        <v>14566.05</v>
      </c>
      <c r="FW7" s="53">
        <f>FQ7-FS7</f>
        <v>182538.95</v>
      </c>
      <c r="FX7" s="53">
        <v>167</v>
      </c>
      <c r="FY7" s="53">
        <v>100</v>
      </c>
      <c r="FZ7" s="54">
        <f t="shared" si="30"/>
        <v>92.338100220904536</v>
      </c>
      <c r="GA7" s="54">
        <f t="shared" si="31"/>
        <v>88.777107086966254</v>
      </c>
      <c r="GB7" s="48">
        <f t="shared" si="32"/>
        <v>1.11781801922647E-2</v>
      </c>
      <c r="GC7" s="61"/>
    </row>
    <row r="8" spans="1:187" x14ac:dyDescent="0.25">
      <c r="A8" s="23" t="s">
        <v>219</v>
      </c>
      <c r="B8" s="24" t="s">
        <v>220</v>
      </c>
      <c r="C8" s="24">
        <v>103</v>
      </c>
      <c r="D8" s="24">
        <f t="shared" si="0"/>
        <v>101255</v>
      </c>
      <c r="E8" s="24">
        <v>3744</v>
      </c>
      <c r="F8" s="24">
        <v>225</v>
      </c>
      <c r="G8" s="24">
        <v>1658</v>
      </c>
      <c r="H8" s="24">
        <v>3964</v>
      </c>
      <c r="I8" s="24">
        <v>29160</v>
      </c>
      <c r="J8" s="24">
        <v>40527</v>
      </c>
      <c r="K8" s="24">
        <v>1268</v>
      </c>
      <c r="L8" s="24">
        <v>20434</v>
      </c>
      <c r="M8" s="24">
        <v>275</v>
      </c>
      <c r="N8" s="24">
        <v>104</v>
      </c>
      <c r="O8" s="24">
        <v>158</v>
      </c>
      <c r="P8" s="24">
        <v>172</v>
      </c>
      <c r="Q8" s="24">
        <v>180</v>
      </c>
      <c r="R8" s="24">
        <f t="shared" si="1"/>
        <v>8</v>
      </c>
      <c r="S8" s="25">
        <v>210746</v>
      </c>
      <c r="T8" s="24">
        <v>47222</v>
      </c>
      <c r="U8" s="24">
        <v>47703</v>
      </c>
      <c r="V8" s="24">
        <v>48127</v>
      </c>
      <c r="W8" s="26">
        <f t="shared" si="2"/>
        <v>481</v>
      </c>
      <c r="X8" s="26">
        <v>48660</v>
      </c>
      <c r="Y8" s="25">
        <v>221038</v>
      </c>
      <c r="Z8" s="26">
        <v>50282</v>
      </c>
      <c r="AA8" s="26">
        <v>51735</v>
      </c>
      <c r="AB8" s="26">
        <v>52344</v>
      </c>
      <c r="AC8" s="26">
        <f t="shared" si="3"/>
        <v>609</v>
      </c>
      <c r="AD8" s="27">
        <f t="shared" si="4"/>
        <v>1.1771527979124383</v>
      </c>
      <c r="AE8" s="28"/>
      <c r="AF8" s="29">
        <f>[1]Лист1!B4</f>
        <v>221038</v>
      </c>
      <c r="AG8" s="62">
        <v>165779</v>
      </c>
      <c r="AH8" s="62">
        <v>230891</v>
      </c>
      <c r="AI8" s="30">
        <v>90936</v>
      </c>
      <c r="AJ8" s="30">
        <v>91584</v>
      </c>
      <c r="AK8" s="31">
        <f t="shared" si="5"/>
        <v>43.457052565647743</v>
      </c>
      <c r="AL8" s="31">
        <f t="shared" si="6"/>
        <v>41.43359965254843</v>
      </c>
      <c r="AM8" s="32">
        <v>93718</v>
      </c>
      <c r="AN8" s="32">
        <v>94016</v>
      </c>
      <c r="AO8" s="32">
        <v>95031</v>
      </c>
      <c r="AP8" s="32">
        <v>95840</v>
      </c>
      <c r="AQ8" s="32">
        <v>100580</v>
      </c>
      <c r="AR8" s="32">
        <v>100969</v>
      </c>
      <c r="AS8" s="32">
        <v>103080</v>
      </c>
      <c r="AT8" s="32">
        <v>103169</v>
      </c>
      <c r="AU8" s="32">
        <v>103878</v>
      </c>
      <c r="AV8" s="32">
        <v>104120</v>
      </c>
      <c r="AW8" s="32">
        <v>104507</v>
      </c>
      <c r="AX8" s="32">
        <v>104799</v>
      </c>
      <c r="AY8" s="32">
        <v>104995</v>
      </c>
      <c r="AZ8" s="32">
        <v>105075</v>
      </c>
      <c r="BA8" s="32">
        <v>105337</v>
      </c>
      <c r="BB8" s="32">
        <v>106025</v>
      </c>
      <c r="BC8" s="33">
        <f t="shared" si="33"/>
        <v>0.44644442615779739</v>
      </c>
      <c r="BD8" s="34"/>
      <c r="BE8" s="34"/>
      <c r="BF8" s="34"/>
      <c r="BG8" s="33">
        <f t="shared" si="34"/>
        <v>0.44682988942834495</v>
      </c>
      <c r="BH8" s="33">
        <f t="shared" si="35"/>
        <v>0.44990060244877456</v>
      </c>
      <c r="BI8" s="33">
        <f t="shared" si="36"/>
        <v>0.45094871606082526</v>
      </c>
      <c r="BJ8" s="33">
        <f t="shared" si="37"/>
        <v>0.45262483163050965</v>
      </c>
      <c r="BK8" s="33">
        <f t="shared" si="38"/>
        <v>0.45388949764174435</v>
      </c>
      <c r="BL8" s="33">
        <f t="shared" si="39"/>
        <v>0.45473838304654579</v>
      </c>
      <c r="BM8" s="33">
        <f t="shared" si="40"/>
        <v>0.45508486688524025</v>
      </c>
      <c r="BN8" s="33">
        <f t="shared" si="41"/>
        <v>0.45621960145696455</v>
      </c>
      <c r="BO8" s="33">
        <f t="shared" si="42"/>
        <v>0.4591993624697368</v>
      </c>
      <c r="BP8" s="35"/>
      <c r="BQ8" s="35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3">
        <f t="shared" si="7"/>
        <v>0</v>
      </c>
      <c r="CC8" s="37">
        <v>49826</v>
      </c>
      <c r="CD8" s="37">
        <v>50510</v>
      </c>
      <c r="CE8" s="37">
        <v>57738</v>
      </c>
      <c r="CF8" s="37">
        <v>58608</v>
      </c>
      <c r="CG8" s="37">
        <v>58961</v>
      </c>
      <c r="CH8" s="37">
        <v>59412</v>
      </c>
      <c r="CI8" s="37">
        <v>60942</v>
      </c>
      <c r="CJ8" s="37">
        <v>61046</v>
      </c>
      <c r="CK8" s="37">
        <v>61374</v>
      </c>
      <c r="CL8" s="33">
        <f t="shared" si="8"/>
        <v>0</v>
      </c>
      <c r="CM8" s="33">
        <f t="shared" si="9"/>
        <v>0</v>
      </c>
      <c r="CN8" s="33">
        <f t="shared" si="43"/>
        <v>0</v>
      </c>
      <c r="CO8" s="33">
        <f t="shared" si="44"/>
        <v>0</v>
      </c>
      <c r="CP8" s="33">
        <f t="shared" si="45"/>
        <v>0</v>
      </c>
      <c r="CQ8" s="33">
        <f t="shared" si="46"/>
        <v>0</v>
      </c>
      <c r="CR8" s="33">
        <f t="shared" si="47"/>
        <v>0</v>
      </c>
      <c r="CS8" s="33">
        <f t="shared" si="48"/>
        <v>0</v>
      </c>
      <c r="CT8" s="33">
        <f t="shared" si="49"/>
        <v>0</v>
      </c>
      <c r="CU8" s="38">
        <f t="shared" si="50"/>
        <v>103080</v>
      </c>
      <c r="CV8" s="38">
        <f t="shared" si="50"/>
        <v>103169</v>
      </c>
      <c r="CW8" s="38">
        <f t="shared" si="50"/>
        <v>103878</v>
      </c>
      <c r="CX8" s="38">
        <f t="shared" si="50"/>
        <v>104120</v>
      </c>
      <c r="CY8" s="38">
        <f t="shared" si="51"/>
        <v>104507</v>
      </c>
      <c r="CZ8" s="38">
        <f t="shared" si="52"/>
        <v>104799</v>
      </c>
      <c r="DA8" s="38">
        <f t="shared" si="52"/>
        <v>104995</v>
      </c>
      <c r="DB8" s="38">
        <f t="shared" si="53"/>
        <v>105075</v>
      </c>
      <c r="DC8" s="38">
        <f t="shared" si="54"/>
        <v>105337</v>
      </c>
      <c r="DD8" s="38">
        <f t="shared" si="55"/>
        <v>106025</v>
      </c>
      <c r="DE8" s="39">
        <f t="shared" si="10"/>
        <v>0.44644442615779739</v>
      </c>
      <c r="DF8" s="39">
        <f t="shared" si="11"/>
        <v>0.44682988942834495</v>
      </c>
      <c r="DG8" s="39">
        <f t="shared" si="56"/>
        <v>0.44990060244877456</v>
      </c>
      <c r="DH8" s="39">
        <f t="shared" si="57"/>
        <v>0.45094871606082526</v>
      </c>
      <c r="DI8" s="39">
        <f t="shared" si="58"/>
        <v>0.45262483163050965</v>
      </c>
      <c r="DJ8" s="39">
        <f t="shared" si="59"/>
        <v>0.45388949764174435</v>
      </c>
      <c r="DK8" s="39">
        <f t="shared" si="60"/>
        <v>0.45473838304654579</v>
      </c>
      <c r="DL8" s="39">
        <f t="shared" si="61"/>
        <v>0.45508486688524025</v>
      </c>
      <c r="DM8" s="39">
        <f t="shared" si="62"/>
        <v>0.45621960145696455</v>
      </c>
      <c r="DN8" s="39">
        <f t="shared" si="63"/>
        <v>0.4591993624697368</v>
      </c>
      <c r="DO8" s="40">
        <v>62510</v>
      </c>
      <c r="DP8" s="41">
        <f t="shared" si="12"/>
        <v>0.41140437390855872</v>
      </c>
      <c r="DQ8" s="41">
        <f t="shared" si="13"/>
        <v>0.41433599652548431</v>
      </c>
      <c r="DR8" s="41">
        <f t="shared" si="14"/>
        <v>0.42399044508184114</v>
      </c>
      <c r="DS8" s="41">
        <f t="shared" si="15"/>
        <v>0.42533862955690876</v>
      </c>
      <c r="DT8" s="41">
        <f t="shared" si="16"/>
        <v>0.42993060016829687</v>
      </c>
      <c r="DU8" s="41">
        <f t="shared" si="17"/>
        <v>0.43359060433047714</v>
      </c>
      <c r="DV8" s="41">
        <f t="shared" si="18"/>
        <v>0.45503488088021066</v>
      </c>
      <c r="DW8" s="33">
        <f t="shared" si="19"/>
        <v>0.43730158386424761</v>
      </c>
      <c r="DX8" s="41">
        <f t="shared" si="20"/>
        <v>0.22541825387489933</v>
      </c>
      <c r="DY8" s="41">
        <f t="shared" si="21"/>
        <v>0.22851274441498748</v>
      </c>
      <c r="DZ8" s="64">
        <v>154</v>
      </c>
      <c r="EA8" s="64">
        <v>15</v>
      </c>
      <c r="EB8" s="65">
        <v>6.67</v>
      </c>
      <c r="EC8" s="41">
        <f t="shared" si="22"/>
        <v>0.26514897890860395</v>
      </c>
      <c r="ED8" s="41">
        <f t="shared" si="23"/>
        <v>0.26674598937739213</v>
      </c>
      <c r="EE8" s="41">
        <f t="shared" si="24"/>
        <v>0.26878636252590055</v>
      </c>
      <c r="EF8" s="41">
        <f t="shared" si="25"/>
        <v>0.27570824926030818</v>
      </c>
      <c r="EG8" s="41">
        <f t="shared" si="26"/>
        <v>0.27617875659388885</v>
      </c>
      <c r="EH8" s="44">
        <v>62480</v>
      </c>
      <c r="EI8" s="44">
        <v>62461</v>
      </c>
      <c r="EJ8" s="44">
        <v>62616</v>
      </c>
      <c r="EK8" s="44">
        <v>62900</v>
      </c>
      <c r="EL8" s="44">
        <v>62997</v>
      </c>
      <c r="EM8" s="44">
        <v>63104</v>
      </c>
      <c r="EN8" s="44">
        <v>63237</v>
      </c>
      <c r="EO8" s="44">
        <v>63644</v>
      </c>
      <c r="EP8" s="44">
        <v>64491</v>
      </c>
      <c r="EQ8" s="33">
        <f t="shared" si="27"/>
        <v>0.27073380945987502</v>
      </c>
      <c r="ER8" s="46">
        <v>3400</v>
      </c>
      <c r="ES8" s="66">
        <v>4835</v>
      </c>
      <c r="ET8" s="33">
        <f t="shared" si="28"/>
        <v>0.27060387802036456</v>
      </c>
      <c r="EU8" s="33">
        <f t="shared" si="64"/>
        <v>0.27052158810867466</v>
      </c>
      <c r="EV8" s="33">
        <f t="shared" si="65"/>
        <v>0.27119290054614514</v>
      </c>
      <c r="EW8" s="33">
        <f t="shared" si="66"/>
        <v>0.27242291817351044</v>
      </c>
      <c r="EX8" s="33">
        <f t="shared" si="67"/>
        <v>0.27284302982792746</v>
      </c>
      <c r="EY8" s="33">
        <f t="shared" si="68"/>
        <v>0.27330645196218128</v>
      </c>
      <c r="EZ8" s="33">
        <f t="shared" si="69"/>
        <v>0.27388248134401083</v>
      </c>
      <c r="FA8" s="33">
        <f t="shared" si="70"/>
        <v>0.27564521787336882</v>
      </c>
      <c r="FB8" s="33">
        <f t="shared" si="71"/>
        <v>0.27931361551554629</v>
      </c>
      <c r="FC8" s="47">
        <f t="shared" si="72"/>
        <v>-0.17988574695419052</v>
      </c>
      <c r="FD8" s="62">
        <v>0</v>
      </c>
      <c r="FE8" s="62">
        <v>0</v>
      </c>
      <c r="FF8" s="62">
        <v>0</v>
      </c>
      <c r="FG8" s="62">
        <v>0</v>
      </c>
      <c r="FH8" s="62">
        <v>0</v>
      </c>
      <c r="FI8" s="62">
        <v>0</v>
      </c>
      <c r="FJ8" s="62">
        <v>0</v>
      </c>
      <c r="FK8" s="62">
        <v>0</v>
      </c>
      <c r="FL8" s="62">
        <v>0</v>
      </c>
      <c r="FM8" s="49">
        <f t="shared" si="73"/>
        <v>0</v>
      </c>
      <c r="FN8" s="56"/>
      <c r="FO8" s="50">
        <f t="shared" si="29"/>
        <v>2.1874066902523546</v>
      </c>
      <c r="FP8" s="51"/>
      <c r="FQ8" s="52"/>
      <c r="FR8" s="52"/>
      <c r="FS8" s="53"/>
      <c r="FT8" s="53">
        <v>15163647.9</v>
      </c>
      <c r="FU8" s="53"/>
      <c r="FV8" s="52"/>
      <c r="FW8" s="53"/>
      <c r="FX8" s="53"/>
      <c r="FY8" s="53"/>
      <c r="FZ8" s="54">
        <f t="shared" si="30"/>
        <v>24.837482087441753</v>
      </c>
      <c r="GA8" s="54">
        <f t="shared" si="31"/>
        <v>23.680996027832318</v>
      </c>
      <c r="GB8" s="48">
        <f t="shared" si="32"/>
        <v>0</v>
      </c>
    </row>
    <row r="9" spans="1:187" x14ac:dyDescent="0.25">
      <c r="A9" s="23" t="s">
        <v>221</v>
      </c>
      <c r="B9" s="24">
        <v>3</v>
      </c>
      <c r="C9" s="24">
        <v>6</v>
      </c>
      <c r="D9" s="24">
        <f t="shared" si="0"/>
        <v>2827</v>
      </c>
      <c r="E9" s="24">
        <v>165</v>
      </c>
      <c r="F9" s="24">
        <v>0</v>
      </c>
      <c r="G9" s="24">
        <v>0</v>
      </c>
      <c r="H9" s="24">
        <v>0</v>
      </c>
      <c r="I9" s="24">
        <v>184</v>
      </c>
      <c r="J9" s="24">
        <v>1619</v>
      </c>
      <c r="K9" s="24">
        <v>0</v>
      </c>
      <c r="L9" s="24">
        <v>852</v>
      </c>
      <c r="M9" s="24">
        <v>7</v>
      </c>
      <c r="N9" s="24">
        <v>7</v>
      </c>
      <c r="O9" s="24">
        <v>8</v>
      </c>
      <c r="P9" s="24">
        <v>7</v>
      </c>
      <c r="Q9" s="24">
        <v>7</v>
      </c>
      <c r="R9" s="24">
        <f t="shared" si="1"/>
        <v>0</v>
      </c>
      <c r="S9" s="25">
        <v>4394</v>
      </c>
      <c r="T9" s="24">
        <v>370</v>
      </c>
      <c r="U9" s="24">
        <v>380</v>
      </c>
      <c r="V9" s="24">
        <v>384</v>
      </c>
      <c r="W9" s="26">
        <f t="shared" si="2"/>
        <v>10</v>
      </c>
      <c r="X9" s="26">
        <v>398</v>
      </c>
      <c r="Y9" s="25">
        <v>4609</v>
      </c>
      <c r="Z9" s="26">
        <v>816</v>
      </c>
      <c r="AA9" s="26">
        <v>914</v>
      </c>
      <c r="AB9" s="26">
        <v>939</v>
      </c>
      <c r="AC9" s="26">
        <f t="shared" si="3"/>
        <v>25</v>
      </c>
      <c r="AD9" s="27">
        <f t="shared" si="4"/>
        <v>2.7352297592997812</v>
      </c>
      <c r="AE9" s="28">
        <v>182</v>
      </c>
      <c r="AF9" s="29">
        <f>[1]Лист1!B5</f>
        <v>4609</v>
      </c>
      <c r="AG9" s="29">
        <v>2670</v>
      </c>
      <c r="AH9" s="29">
        <v>4813</v>
      </c>
      <c r="AI9" s="30">
        <v>2231</v>
      </c>
      <c r="AJ9" s="30">
        <v>2202</v>
      </c>
      <c r="AK9" s="31">
        <f t="shared" si="5"/>
        <v>50.113791533909883</v>
      </c>
      <c r="AL9" s="31">
        <f t="shared" si="6"/>
        <v>47.776090258190493</v>
      </c>
      <c r="AM9" s="32">
        <v>2262</v>
      </c>
      <c r="AN9" s="32">
        <v>2266</v>
      </c>
      <c r="AO9" s="32">
        <v>2390</v>
      </c>
      <c r="AP9" s="32">
        <v>2621</v>
      </c>
      <c r="AQ9" s="32">
        <v>2699</v>
      </c>
      <c r="AR9" s="32">
        <v>2748</v>
      </c>
      <c r="AS9" s="32">
        <v>2760</v>
      </c>
      <c r="AT9" s="32">
        <v>2761</v>
      </c>
      <c r="AU9" s="32">
        <v>2714</v>
      </c>
      <c r="AV9" s="32">
        <v>2640</v>
      </c>
      <c r="AW9" s="32">
        <v>2636</v>
      </c>
      <c r="AX9" s="32">
        <v>2640</v>
      </c>
      <c r="AY9" s="32">
        <v>2642</v>
      </c>
      <c r="AZ9" s="32">
        <v>2642</v>
      </c>
      <c r="BA9" s="32">
        <v>2749</v>
      </c>
      <c r="BB9" s="32">
        <v>2840</v>
      </c>
      <c r="BC9" s="33">
        <f t="shared" si="33"/>
        <v>0.57344691460627473</v>
      </c>
      <c r="BD9" s="34"/>
      <c r="BE9" s="34"/>
      <c r="BF9" s="34"/>
      <c r="BG9" s="33">
        <f t="shared" si="34"/>
        <v>0.57365468522750884</v>
      </c>
      <c r="BH9" s="33">
        <f t="shared" si="35"/>
        <v>0.56388946602950341</v>
      </c>
      <c r="BI9" s="33">
        <f t="shared" si="36"/>
        <v>0.54851444005817573</v>
      </c>
      <c r="BJ9" s="33">
        <f t="shared" si="37"/>
        <v>0.54768335757323916</v>
      </c>
      <c r="BK9" s="33">
        <f t="shared" si="38"/>
        <v>0.54851444005817573</v>
      </c>
      <c r="BL9" s="33">
        <f t="shared" si="39"/>
        <v>0.54892998130064408</v>
      </c>
      <c r="BM9" s="33">
        <f t="shared" si="40"/>
        <v>0.54892998130064408</v>
      </c>
      <c r="BN9" s="33">
        <f t="shared" si="41"/>
        <v>0.5711614377726989</v>
      </c>
      <c r="BO9" s="33">
        <f t="shared" si="42"/>
        <v>0.59006856430500731</v>
      </c>
      <c r="BP9" s="67">
        <v>4320</v>
      </c>
      <c r="BQ9" s="67">
        <v>241</v>
      </c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3"/>
      <c r="CC9" s="37"/>
      <c r="CD9" s="37"/>
      <c r="CE9" s="37"/>
      <c r="CF9" s="37"/>
      <c r="CG9" s="37"/>
      <c r="CH9" s="37"/>
      <c r="CI9" s="37"/>
      <c r="CJ9" s="37"/>
      <c r="CK9" s="37"/>
      <c r="CL9" s="33"/>
      <c r="CM9" s="33"/>
      <c r="CN9" s="33"/>
      <c r="CO9" s="33"/>
      <c r="CP9" s="33"/>
      <c r="CQ9" s="33"/>
      <c r="CR9" s="33"/>
      <c r="CS9" s="33"/>
      <c r="CT9" s="33"/>
      <c r="CU9" s="38">
        <f t="shared" si="50"/>
        <v>2760</v>
      </c>
      <c r="CV9" s="38">
        <f t="shared" si="50"/>
        <v>2761</v>
      </c>
      <c r="CW9" s="38">
        <f t="shared" si="50"/>
        <v>2714</v>
      </c>
      <c r="CX9" s="38">
        <f t="shared" si="50"/>
        <v>2640</v>
      </c>
      <c r="CY9" s="38">
        <f t="shared" si="51"/>
        <v>2636</v>
      </c>
      <c r="CZ9" s="38">
        <f t="shared" si="52"/>
        <v>2640</v>
      </c>
      <c r="DA9" s="38">
        <f t="shared" si="52"/>
        <v>2642</v>
      </c>
      <c r="DB9" s="38">
        <f t="shared" si="53"/>
        <v>2642</v>
      </c>
      <c r="DC9" s="38">
        <f t="shared" si="54"/>
        <v>2749</v>
      </c>
      <c r="DD9" s="38">
        <f t="shared" si="55"/>
        <v>2840</v>
      </c>
      <c r="DE9" s="39">
        <f t="shared" si="10"/>
        <v>0.57344691460627473</v>
      </c>
      <c r="DF9" s="39">
        <f t="shared" si="11"/>
        <v>0.57365468522750884</v>
      </c>
      <c r="DG9" s="39">
        <f t="shared" si="56"/>
        <v>0.56388946602950341</v>
      </c>
      <c r="DH9" s="39">
        <f t="shared" si="57"/>
        <v>0.54851444005817573</v>
      </c>
      <c r="DI9" s="39">
        <f t="shared" si="58"/>
        <v>0.54768335757323916</v>
      </c>
      <c r="DJ9" s="39">
        <f t="shared" si="59"/>
        <v>0.54851444005817573</v>
      </c>
      <c r="DK9" s="39">
        <f t="shared" si="60"/>
        <v>0.54892998130064408</v>
      </c>
      <c r="DL9" s="39">
        <f t="shared" si="61"/>
        <v>0.54892998130064408</v>
      </c>
      <c r="DM9" s="39">
        <f t="shared" si="62"/>
        <v>0.5711614377726989</v>
      </c>
      <c r="DN9" s="39">
        <f t="shared" si="63"/>
        <v>0.59006856430500731</v>
      </c>
      <c r="DO9" s="40">
        <v>881</v>
      </c>
      <c r="DP9" s="41">
        <f t="shared" si="12"/>
        <v>0.48405293990019527</v>
      </c>
      <c r="DQ9" s="41">
        <f t="shared" si="13"/>
        <v>0.47776090258190496</v>
      </c>
      <c r="DR9" s="41">
        <f t="shared" si="14"/>
        <v>0.49077891082664354</v>
      </c>
      <c r="DS9" s="41">
        <f t="shared" si="15"/>
        <v>0.49164677804295942</v>
      </c>
      <c r="DT9" s="41">
        <f t="shared" si="16"/>
        <v>0.51855066174875242</v>
      </c>
      <c r="DU9" s="41">
        <f t="shared" si="17"/>
        <v>0.5686699934909959</v>
      </c>
      <c r="DV9" s="41">
        <f t="shared" si="18"/>
        <v>0.58559340420915595</v>
      </c>
      <c r="DW9" s="33">
        <f t="shared" si="19"/>
        <v>0.57095366715146478</v>
      </c>
      <c r="DX9" s="41">
        <f t="shared" si="20"/>
        <v>0</v>
      </c>
      <c r="DY9" s="41">
        <f t="shared" si="21"/>
        <v>0</v>
      </c>
      <c r="DZ9" s="42"/>
      <c r="EA9" s="42"/>
      <c r="EB9" s="43"/>
      <c r="EC9" s="41">
        <f t="shared" si="22"/>
        <v>0</v>
      </c>
      <c r="ED9" s="41">
        <f t="shared" si="23"/>
        <v>0</v>
      </c>
      <c r="EE9" s="41">
        <f t="shared" si="24"/>
        <v>0</v>
      </c>
      <c r="EF9" s="41">
        <f t="shared" si="25"/>
        <v>0</v>
      </c>
      <c r="EG9" s="41">
        <f t="shared" si="26"/>
        <v>0</v>
      </c>
      <c r="EH9" s="44">
        <v>882</v>
      </c>
      <c r="EI9" s="44">
        <v>882</v>
      </c>
      <c r="EJ9" s="44">
        <v>881</v>
      </c>
      <c r="EK9" s="44">
        <v>881</v>
      </c>
      <c r="EL9" s="44">
        <v>881</v>
      </c>
      <c r="EM9" s="44">
        <v>887</v>
      </c>
      <c r="EN9" s="44">
        <v>926</v>
      </c>
      <c r="EO9" s="44">
        <v>1085</v>
      </c>
      <c r="EP9" s="44">
        <v>1203</v>
      </c>
      <c r="EQ9" s="33">
        <f t="shared" si="27"/>
        <v>0.18304591730729275</v>
      </c>
      <c r="ER9" s="46"/>
      <c r="ES9" s="46"/>
      <c r="ET9" s="33">
        <f t="shared" si="28"/>
        <v>0.18325368792852689</v>
      </c>
      <c r="EU9" s="33">
        <f t="shared" si="64"/>
        <v>0.18325368792852689</v>
      </c>
      <c r="EV9" s="33">
        <f t="shared" si="65"/>
        <v>0.18304591730729275</v>
      </c>
      <c r="EW9" s="33">
        <f t="shared" si="66"/>
        <v>0.18304591730729275</v>
      </c>
      <c r="EX9" s="33">
        <f t="shared" si="67"/>
        <v>0.18304591730729275</v>
      </c>
      <c r="EY9" s="33">
        <f t="shared" si="68"/>
        <v>0.18429254103469769</v>
      </c>
      <c r="EZ9" s="33">
        <f t="shared" si="69"/>
        <v>0.19239559526282984</v>
      </c>
      <c r="FA9" s="33">
        <f t="shared" si="70"/>
        <v>0.22543112403906088</v>
      </c>
      <c r="FB9" s="33">
        <f t="shared" si="71"/>
        <v>0.24994805734469147</v>
      </c>
      <c r="FC9" s="47">
        <f t="shared" si="72"/>
        <v>-0.34012050696031582</v>
      </c>
      <c r="FD9" s="48"/>
      <c r="FE9" s="48"/>
      <c r="FF9" s="48"/>
      <c r="FG9" s="68">
        <v>0</v>
      </c>
      <c r="FH9" s="68">
        <v>4</v>
      </c>
      <c r="FI9" s="68">
        <v>5</v>
      </c>
      <c r="FJ9" s="68">
        <v>5</v>
      </c>
      <c r="FK9" s="68">
        <v>5</v>
      </c>
      <c r="FL9" s="68">
        <v>5</v>
      </c>
      <c r="FM9" s="69">
        <f>FL9/$GE$1</f>
        <v>0.3125</v>
      </c>
      <c r="FN9" s="56"/>
      <c r="FO9" s="50"/>
      <c r="FP9" s="51"/>
      <c r="FQ9" s="52"/>
      <c r="FR9" s="52"/>
      <c r="FS9" s="53"/>
      <c r="FT9" s="53"/>
      <c r="FU9" s="53"/>
      <c r="FV9" s="52"/>
      <c r="FW9" s="53"/>
      <c r="FX9" s="53"/>
      <c r="FY9" s="53"/>
      <c r="FZ9" s="54">
        <f t="shared" si="30"/>
        <v>21.370050068274921</v>
      </c>
      <c r="GA9" s="54">
        <f t="shared" si="31"/>
        <v>20.373182903015838</v>
      </c>
      <c r="GB9" s="48">
        <f t="shared" si="32"/>
        <v>0</v>
      </c>
    </row>
    <row r="10" spans="1:187" x14ac:dyDescent="0.25">
      <c r="A10" s="23" t="s">
        <v>222</v>
      </c>
      <c r="B10" s="24">
        <v>2</v>
      </c>
      <c r="C10" s="24">
        <v>2</v>
      </c>
      <c r="D10" s="24">
        <f t="shared" si="0"/>
        <v>1612</v>
      </c>
      <c r="E10" s="24">
        <v>114</v>
      </c>
      <c r="F10" s="24">
        <v>61</v>
      </c>
      <c r="G10" s="24">
        <v>16</v>
      </c>
      <c r="H10" s="24">
        <v>158</v>
      </c>
      <c r="I10" s="24">
        <v>613</v>
      </c>
      <c r="J10" s="24">
        <v>228</v>
      </c>
      <c r="K10" s="24">
        <v>0</v>
      </c>
      <c r="L10" s="24">
        <v>422</v>
      </c>
      <c r="M10" s="24">
        <v>0</v>
      </c>
      <c r="N10" s="24">
        <v>2</v>
      </c>
      <c r="O10" s="24">
        <v>4</v>
      </c>
      <c r="P10" s="24">
        <v>3</v>
      </c>
      <c r="Q10" s="24">
        <v>3</v>
      </c>
      <c r="R10" s="24">
        <f t="shared" si="1"/>
        <v>0</v>
      </c>
      <c r="S10" s="25">
        <v>2642</v>
      </c>
      <c r="T10" s="26">
        <v>828</v>
      </c>
      <c r="U10" s="26">
        <v>829</v>
      </c>
      <c r="V10" s="26">
        <v>831</v>
      </c>
      <c r="W10" s="26">
        <f t="shared" si="2"/>
        <v>1</v>
      </c>
      <c r="X10" s="26">
        <v>831</v>
      </c>
      <c r="Y10" s="25">
        <v>2659</v>
      </c>
      <c r="Z10" s="26">
        <v>831</v>
      </c>
      <c r="AA10" s="26">
        <v>833</v>
      </c>
      <c r="AB10" s="26">
        <v>830</v>
      </c>
      <c r="AC10" s="26">
        <f t="shared" si="3"/>
        <v>-3</v>
      </c>
      <c r="AD10" s="27">
        <f t="shared" si="4"/>
        <v>-0.36014405762304924</v>
      </c>
      <c r="AE10" s="28">
        <v>7</v>
      </c>
      <c r="AF10" s="29">
        <f>[1]Лист1!B11</f>
        <v>2659</v>
      </c>
      <c r="AG10" s="29"/>
      <c r="AH10" s="60">
        <v>2509</v>
      </c>
      <c r="AI10" s="30">
        <v>937</v>
      </c>
      <c r="AJ10" s="30">
        <v>974</v>
      </c>
      <c r="AK10" s="31">
        <f t="shared" si="5"/>
        <v>36.866010598031792</v>
      </c>
      <c r="AL10" s="31">
        <f t="shared" si="6"/>
        <v>36.630312147423844</v>
      </c>
      <c r="AM10" s="32">
        <v>983</v>
      </c>
      <c r="AN10" s="32">
        <v>985</v>
      </c>
      <c r="AO10" s="32">
        <v>1005</v>
      </c>
      <c r="AP10" s="32">
        <v>1037</v>
      </c>
      <c r="AQ10" s="32">
        <v>1045</v>
      </c>
      <c r="AR10" s="32">
        <v>1050</v>
      </c>
      <c r="AS10" s="32">
        <v>1115</v>
      </c>
      <c r="AT10" s="32">
        <v>1129</v>
      </c>
      <c r="AU10" s="32">
        <v>1183</v>
      </c>
      <c r="AV10" s="32">
        <v>1244</v>
      </c>
      <c r="AW10" s="32">
        <v>1334</v>
      </c>
      <c r="AX10" s="32">
        <v>1454</v>
      </c>
      <c r="AY10" s="32">
        <v>1476</v>
      </c>
      <c r="AZ10" s="32">
        <v>1548</v>
      </c>
      <c r="BA10" s="32">
        <v>1599</v>
      </c>
      <c r="BB10" s="32">
        <v>1603</v>
      </c>
      <c r="BC10" s="33">
        <f t="shared" si="33"/>
        <v>0.44440015942606614</v>
      </c>
      <c r="BD10" s="34"/>
      <c r="BE10" s="34"/>
      <c r="BF10" s="34"/>
      <c r="BG10" s="33">
        <f t="shared" si="34"/>
        <v>0.44998007174172977</v>
      </c>
      <c r="BH10" s="33">
        <f t="shared" si="35"/>
        <v>0.47150259067357514</v>
      </c>
      <c r="BI10" s="33">
        <f t="shared" si="36"/>
        <v>0.49581506576325229</v>
      </c>
      <c r="BJ10" s="33">
        <f t="shared" si="37"/>
        <v>0.53168593064966119</v>
      </c>
      <c r="BK10" s="33">
        <f t="shared" si="38"/>
        <v>0.57951375049820641</v>
      </c>
      <c r="BL10" s="33">
        <f t="shared" si="39"/>
        <v>0.58828218413710642</v>
      </c>
      <c r="BM10" s="33">
        <f t="shared" si="40"/>
        <v>0.61697887604623358</v>
      </c>
      <c r="BN10" s="33">
        <f t="shared" si="41"/>
        <v>0.63730569948186533</v>
      </c>
      <c r="BO10" s="33">
        <f t="shared" si="42"/>
        <v>0.63889996014348349</v>
      </c>
      <c r="BP10" s="35"/>
      <c r="BQ10" s="35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3">
        <f>BR10/AH10</f>
        <v>0</v>
      </c>
      <c r="CC10" s="37">
        <v>397</v>
      </c>
      <c r="CD10" s="37">
        <v>443</v>
      </c>
      <c r="CE10" s="37">
        <v>441</v>
      </c>
      <c r="CF10" s="37">
        <v>647</v>
      </c>
      <c r="CG10" s="37">
        <v>708</v>
      </c>
      <c r="CH10" s="37">
        <v>718</v>
      </c>
      <c r="CI10" s="37">
        <v>728</v>
      </c>
      <c r="CJ10" s="37">
        <v>724</v>
      </c>
      <c r="CK10" s="37">
        <v>714</v>
      </c>
      <c r="CL10" s="33">
        <f>BS10/AH10</f>
        <v>0</v>
      </c>
      <c r="CM10" s="33">
        <f>BT10/AH10</f>
        <v>0</v>
      </c>
      <c r="CN10" s="33">
        <f t="shared" si="43"/>
        <v>0</v>
      </c>
      <c r="CO10" s="33">
        <f t="shared" si="44"/>
        <v>0</v>
      </c>
      <c r="CP10" s="33">
        <f>BW10/AH10</f>
        <v>0</v>
      </c>
      <c r="CQ10" s="33">
        <f t="shared" si="46"/>
        <v>0</v>
      </c>
      <c r="CR10" s="33">
        <f>BY10/AH10</f>
        <v>0</v>
      </c>
      <c r="CS10" s="33">
        <f>BZ10/AH10</f>
        <v>0</v>
      </c>
      <c r="CT10" s="33">
        <f t="shared" si="49"/>
        <v>0</v>
      </c>
      <c r="CU10" s="38">
        <f t="shared" si="50"/>
        <v>1115</v>
      </c>
      <c r="CV10" s="38">
        <f t="shared" si="50"/>
        <v>1129</v>
      </c>
      <c r="CW10" s="38">
        <f t="shared" si="50"/>
        <v>1183</v>
      </c>
      <c r="CX10" s="38">
        <f t="shared" si="50"/>
        <v>1244</v>
      </c>
      <c r="CY10" s="38">
        <f t="shared" si="51"/>
        <v>1334</v>
      </c>
      <c r="CZ10" s="38">
        <f t="shared" si="52"/>
        <v>1454</v>
      </c>
      <c r="DA10" s="38">
        <f t="shared" si="52"/>
        <v>1476</v>
      </c>
      <c r="DB10" s="38">
        <f t="shared" si="53"/>
        <v>1548</v>
      </c>
      <c r="DC10" s="38">
        <f t="shared" si="54"/>
        <v>1599</v>
      </c>
      <c r="DD10" s="38">
        <f t="shared" si="55"/>
        <v>1603</v>
      </c>
      <c r="DE10" s="39">
        <f t="shared" si="10"/>
        <v>0.44440015942606614</v>
      </c>
      <c r="DF10" s="39">
        <f t="shared" si="11"/>
        <v>0.44998007174172977</v>
      </c>
      <c r="DG10" s="39">
        <f t="shared" si="56"/>
        <v>0.47150259067357514</v>
      </c>
      <c r="DH10" s="39">
        <f t="shared" si="57"/>
        <v>0.49581506576325229</v>
      </c>
      <c r="DI10" s="39">
        <f t="shared" si="58"/>
        <v>0.53168593064966119</v>
      </c>
      <c r="DJ10" s="39">
        <f t="shared" si="59"/>
        <v>0.57951375049820641</v>
      </c>
      <c r="DK10" s="39">
        <f t="shared" si="60"/>
        <v>0.58828218413710642</v>
      </c>
      <c r="DL10" s="39">
        <f t="shared" si="61"/>
        <v>0.61697887604623358</v>
      </c>
      <c r="DM10" s="39">
        <f t="shared" si="62"/>
        <v>0.63730569948186533</v>
      </c>
      <c r="DN10" s="39">
        <f t="shared" si="63"/>
        <v>0.63889996014348349</v>
      </c>
      <c r="DO10" s="40">
        <v>918</v>
      </c>
      <c r="DP10" s="41">
        <f t="shared" si="12"/>
        <v>0.35238811583301993</v>
      </c>
      <c r="DQ10" s="41">
        <f t="shared" si="13"/>
        <v>0.36630312147423844</v>
      </c>
      <c r="DR10" s="41">
        <f t="shared" si="14"/>
        <v>0.36968785257615644</v>
      </c>
      <c r="DS10" s="41">
        <f t="shared" si="15"/>
        <v>0.37044001504324936</v>
      </c>
      <c r="DT10" s="41">
        <f t="shared" si="16"/>
        <v>0.37796163971417829</v>
      </c>
      <c r="DU10" s="41">
        <f t="shared" si="17"/>
        <v>0.38999623918766452</v>
      </c>
      <c r="DV10" s="41">
        <f t="shared" si="18"/>
        <v>0.39300488905603609</v>
      </c>
      <c r="DW10" s="33">
        <f t="shared" si="19"/>
        <v>0.41849342367477083</v>
      </c>
      <c r="DX10" s="41">
        <f t="shared" si="20"/>
        <v>0.14930424971793907</v>
      </c>
      <c r="DY10" s="41">
        <f t="shared" si="21"/>
        <v>0.1666039864610756</v>
      </c>
      <c r="DZ10" s="70">
        <v>31</v>
      </c>
      <c r="EA10" s="70">
        <v>30</v>
      </c>
      <c r="EB10" s="71"/>
      <c r="EC10" s="41">
        <f t="shared" si="22"/>
        <v>0.24332455810455059</v>
      </c>
      <c r="ED10" s="41">
        <f t="shared" si="23"/>
        <v>0.26626551335088378</v>
      </c>
      <c r="EE10" s="41">
        <f t="shared" si="24"/>
        <v>0.27002632568634827</v>
      </c>
      <c r="EF10" s="41">
        <f t="shared" si="25"/>
        <v>0.2737871380218127</v>
      </c>
      <c r="EG10" s="41">
        <f t="shared" si="26"/>
        <v>0.27228281308762692</v>
      </c>
      <c r="EH10" s="44">
        <v>922</v>
      </c>
      <c r="EI10" s="44">
        <v>921</v>
      </c>
      <c r="EJ10" s="44">
        <v>1033</v>
      </c>
      <c r="EK10" s="44">
        <v>1105</v>
      </c>
      <c r="EL10" s="44">
        <v>1108</v>
      </c>
      <c r="EM10" s="44">
        <v>1108</v>
      </c>
      <c r="EN10" s="44">
        <v>1138</v>
      </c>
      <c r="EO10" s="44">
        <v>1188</v>
      </c>
      <c r="EP10" s="44">
        <v>1224</v>
      </c>
      <c r="EQ10" s="33">
        <f t="shared" si="27"/>
        <v>0.36588282184137105</v>
      </c>
      <c r="ER10" s="46">
        <v>5500</v>
      </c>
      <c r="ES10" s="72">
        <v>798</v>
      </c>
      <c r="ET10" s="33">
        <f t="shared" si="28"/>
        <v>0.36747708250298922</v>
      </c>
      <c r="EU10" s="33">
        <f t="shared" si="64"/>
        <v>0.36707851733758468</v>
      </c>
      <c r="EV10" s="33">
        <f t="shared" si="65"/>
        <v>0.41171781586289358</v>
      </c>
      <c r="EW10" s="33">
        <f t="shared" si="66"/>
        <v>0.44041450777202074</v>
      </c>
      <c r="EX10" s="33">
        <f t="shared" si="67"/>
        <v>0.44161020326823436</v>
      </c>
      <c r="EY10" s="33">
        <f t="shared" si="68"/>
        <v>0.44161020326823436</v>
      </c>
      <c r="EZ10" s="33">
        <f t="shared" si="69"/>
        <v>0.45356715823037069</v>
      </c>
      <c r="FA10" s="33">
        <f t="shared" si="70"/>
        <v>0.47349541650059784</v>
      </c>
      <c r="FB10" s="33">
        <f t="shared" si="71"/>
        <v>0.48784376245516142</v>
      </c>
      <c r="FC10" s="47">
        <f t="shared" si="72"/>
        <v>-0.15105619768832207</v>
      </c>
      <c r="FD10" s="73">
        <v>0</v>
      </c>
      <c r="FE10" s="73">
        <v>0</v>
      </c>
      <c r="FF10" s="73">
        <v>0</v>
      </c>
      <c r="FG10" s="73">
        <v>0</v>
      </c>
      <c r="FH10" s="73">
        <v>0</v>
      </c>
      <c r="FI10" s="73">
        <v>0</v>
      </c>
      <c r="FJ10" s="73">
        <v>0</v>
      </c>
      <c r="FK10" s="73">
        <v>0</v>
      </c>
      <c r="FL10" s="73">
        <v>0</v>
      </c>
      <c r="FM10" s="49">
        <f>FL10/$GD$1</f>
        <v>0</v>
      </c>
      <c r="FN10" s="56"/>
      <c r="FO10" s="74">
        <f>ES10/(AF10/100)</f>
        <v>30.011282437006393</v>
      </c>
      <c r="FP10" s="51"/>
      <c r="FQ10" s="75"/>
      <c r="FR10" s="52"/>
      <c r="FS10" s="53"/>
      <c r="FT10" s="53"/>
      <c r="FU10" s="53"/>
      <c r="FV10" s="75"/>
      <c r="FW10" s="53"/>
      <c r="FX10" s="53"/>
      <c r="FY10" s="53"/>
      <c r="FZ10" s="54">
        <f t="shared" si="30"/>
        <v>31.415594246782739</v>
      </c>
      <c r="GA10" s="54">
        <f t="shared" si="31"/>
        <v>31.21474238435502</v>
      </c>
      <c r="GB10" s="48">
        <f t="shared" si="32"/>
        <v>0</v>
      </c>
    </row>
    <row r="11" spans="1:187" x14ac:dyDescent="0.25">
      <c r="A11" s="23" t="s">
        <v>223</v>
      </c>
      <c r="B11" s="24">
        <v>2</v>
      </c>
      <c r="C11" s="24">
        <v>17</v>
      </c>
      <c r="D11" s="24">
        <f t="shared" si="0"/>
        <v>1407</v>
      </c>
      <c r="E11" s="24">
        <v>96</v>
      </c>
      <c r="F11" s="24">
        <v>0</v>
      </c>
      <c r="G11" s="24">
        <v>30</v>
      </c>
      <c r="H11" s="24">
        <v>88</v>
      </c>
      <c r="I11" s="24">
        <v>463</v>
      </c>
      <c r="J11" s="24">
        <v>535</v>
      </c>
      <c r="K11" s="24">
        <v>0</v>
      </c>
      <c r="L11" s="24">
        <v>195</v>
      </c>
      <c r="M11" s="24">
        <v>0</v>
      </c>
      <c r="N11" s="24">
        <v>17</v>
      </c>
      <c r="O11" s="24">
        <v>19</v>
      </c>
      <c r="P11" s="24">
        <v>19</v>
      </c>
      <c r="Q11" s="24">
        <v>19</v>
      </c>
      <c r="R11" s="24">
        <f t="shared" si="1"/>
        <v>0</v>
      </c>
      <c r="S11" s="25">
        <v>2192</v>
      </c>
      <c r="T11" s="26">
        <v>59</v>
      </c>
      <c r="U11" s="26">
        <v>61</v>
      </c>
      <c r="V11" s="26">
        <v>279</v>
      </c>
      <c r="W11" s="26">
        <f t="shared" si="2"/>
        <v>2</v>
      </c>
      <c r="X11" s="26">
        <v>775</v>
      </c>
      <c r="Y11" s="25">
        <v>2214</v>
      </c>
      <c r="Z11" s="26">
        <v>1214</v>
      </c>
      <c r="AA11" s="26">
        <v>1381</v>
      </c>
      <c r="AB11" s="26">
        <v>1381</v>
      </c>
      <c r="AC11" s="26">
        <f t="shared" si="3"/>
        <v>0</v>
      </c>
      <c r="AD11" s="27">
        <f t="shared" si="4"/>
        <v>0</v>
      </c>
      <c r="AE11" s="28">
        <v>840</v>
      </c>
      <c r="AF11" s="29">
        <f>[1]Лист1!B12</f>
        <v>2214</v>
      </c>
      <c r="AG11" s="29">
        <v>1464</v>
      </c>
      <c r="AH11" s="60">
        <v>2085</v>
      </c>
      <c r="AI11" s="30">
        <v>1451</v>
      </c>
      <c r="AJ11" s="30">
        <v>1457</v>
      </c>
      <c r="AK11" s="31">
        <f t="shared" si="5"/>
        <v>66.46897810218978</v>
      </c>
      <c r="AL11" s="31">
        <f t="shared" si="6"/>
        <v>65.808491418247513</v>
      </c>
      <c r="AM11" s="32">
        <v>1465</v>
      </c>
      <c r="AN11" s="32">
        <v>1468</v>
      </c>
      <c r="AO11" s="32">
        <v>1472</v>
      </c>
      <c r="AP11" s="32">
        <v>1489</v>
      </c>
      <c r="AQ11" s="32">
        <v>1603</v>
      </c>
      <c r="AR11" s="32">
        <v>1603</v>
      </c>
      <c r="AS11" s="32">
        <v>1635</v>
      </c>
      <c r="AT11" s="32">
        <v>1649</v>
      </c>
      <c r="AU11" s="32">
        <v>1650</v>
      </c>
      <c r="AV11" s="32">
        <v>1642</v>
      </c>
      <c r="AW11" s="32">
        <v>1644</v>
      </c>
      <c r="AX11" s="32">
        <v>1644</v>
      </c>
      <c r="AY11" s="32">
        <v>1644</v>
      </c>
      <c r="AZ11" s="32">
        <v>1643</v>
      </c>
      <c r="BA11" s="32">
        <v>1644</v>
      </c>
      <c r="BB11" s="32">
        <v>1645</v>
      </c>
      <c r="BC11" s="33">
        <f t="shared" si="33"/>
        <v>0.78417266187050361</v>
      </c>
      <c r="BD11" s="34"/>
      <c r="BE11" s="34"/>
      <c r="BF11" s="34"/>
      <c r="BG11" s="33">
        <f t="shared" si="34"/>
        <v>0.79088729016786574</v>
      </c>
      <c r="BH11" s="33">
        <f t="shared" si="35"/>
        <v>0.79136690647482011</v>
      </c>
      <c r="BI11" s="33">
        <f t="shared" si="36"/>
        <v>0.78752997601918462</v>
      </c>
      <c r="BJ11" s="33">
        <f t="shared" si="37"/>
        <v>0.78848920863309357</v>
      </c>
      <c r="BK11" s="33">
        <f t="shared" si="38"/>
        <v>0.78848920863309357</v>
      </c>
      <c r="BL11" s="33">
        <f t="shared" si="39"/>
        <v>0.78848920863309357</v>
      </c>
      <c r="BM11" s="33">
        <f t="shared" si="40"/>
        <v>0.7880095923261391</v>
      </c>
      <c r="BN11" s="33">
        <f t="shared" si="41"/>
        <v>0.78848920863309357</v>
      </c>
      <c r="BO11" s="33">
        <f t="shared" si="42"/>
        <v>0.78896882494004794</v>
      </c>
      <c r="BP11" s="67">
        <v>6110</v>
      </c>
      <c r="BQ11" s="67">
        <v>53</v>
      </c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3"/>
      <c r="CC11" s="37"/>
      <c r="CD11" s="37"/>
      <c r="CE11" s="37"/>
      <c r="CF11" s="37"/>
      <c r="CG11" s="37"/>
      <c r="CH11" s="37"/>
      <c r="CI11" s="37"/>
      <c r="CJ11" s="37"/>
      <c r="CK11" s="37"/>
      <c r="CL11" s="33"/>
      <c r="CM11" s="33"/>
      <c r="CN11" s="33"/>
      <c r="CO11" s="33"/>
      <c r="CP11" s="33"/>
      <c r="CQ11" s="33"/>
      <c r="CR11" s="33"/>
      <c r="CS11" s="33"/>
      <c r="CT11" s="33"/>
      <c r="CU11" s="38">
        <f t="shared" si="50"/>
        <v>1635</v>
      </c>
      <c r="CV11" s="38">
        <f t="shared" si="50"/>
        <v>1649</v>
      </c>
      <c r="CW11" s="38">
        <f t="shared" si="50"/>
        <v>1650</v>
      </c>
      <c r="CX11" s="38">
        <f t="shared" si="50"/>
        <v>1642</v>
      </c>
      <c r="CY11" s="38">
        <f t="shared" si="51"/>
        <v>1644</v>
      </c>
      <c r="CZ11" s="38">
        <f t="shared" si="52"/>
        <v>1644</v>
      </c>
      <c r="DA11" s="38">
        <f t="shared" si="52"/>
        <v>1644</v>
      </c>
      <c r="DB11" s="38">
        <f t="shared" si="53"/>
        <v>1643</v>
      </c>
      <c r="DC11" s="38">
        <f t="shared" si="54"/>
        <v>1644</v>
      </c>
      <c r="DD11" s="38">
        <f t="shared" si="55"/>
        <v>1645</v>
      </c>
      <c r="DE11" s="39">
        <f t="shared" si="10"/>
        <v>0.78417266187050361</v>
      </c>
      <c r="DF11" s="39">
        <f t="shared" si="11"/>
        <v>0.79088729016786574</v>
      </c>
      <c r="DG11" s="39">
        <f t="shared" si="56"/>
        <v>0.79136690647482011</v>
      </c>
      <c r="DH11" s="39">
        <f t="shared" si="57"/>
        <v>0.78752997601918462</v>
      </c>
      <c r="DI11" s="39">
        <f t="shared" si="58"/>
        <v>0.78848920863309357</v>
      </c>
      <c r="DJ11" s="39">
        <f t="shared" si="59"/>
        <v>0.78848920863309357</v>
      </c>
      <c r="DK11" s="39">
        <f t="shared" si="60"/>
        <v>0.78848920863309357</v>
      </c>
      <c r="DL11" s="39">
        <f t="shared" si="61"/>
        <v>0.7880095923261391</v>
      </c>
      <c r="DM11" s="39">
        <f t="shared" si="62"/>
        <v>0.78848920863309357</v>
      </c>
      <c r="DN11" s="39">
        <f t="shared" si="63"/>
        <v>0.78896882494004794</v>
      </c>
      <c r="DO11" s="40">
        <v>1205</v>
      </c>
      <c r="DP11" s="41">
        <f t="shared" si="12"/>
        <v>0.65537488708220415</v>
      </c>
      <c r="DQ11" s="41">
        <f t="shared" si="13"/>
        <v>0.65808491418247517</v>
      </c>
      <c r="DR11" s="41">
        <f t="shared" si="14"/>
        <v>0.66169828364950312</v>
      </c>
      <c r="DS11" s="41">
        <f t="shared" si="15"/>
        <v>0.66305329719963868</v>
      </c>
      <c r="DT11" s="41">
        <f t="shared" si="16"/>
        <v>0.66485998193315266</v>
      </c>
      <c r="DU11" s="41">
        <f t="shared" si="17"/>
        <v>0.67253839205058719</v>
      </c>
      <c r="DV11" s="41">
        <f t="shared" si="18"/>
        <v>0.72402890695573618</v>
      </c>
      <c r="DW11" s="33">
        <f t="shared" si="19"/>
        <v>0.76882494004796165</v>
      </c>
      <c r="DX11" s="41">
        <f t="shared" si="20"/>
        <v>0</v>
      </c>
      <c r="DY11" s="41">
        <f t="shared" si="21"/>
        <v>0</v>
      </c>
      <c r="DZ11" s="42"/>
      <c r="EA11" s="42"/>
      <c r="EB11" s="43"/>
      <c r="EC11" s="41">
        <f t="shared" si="22"/>
        <v>0</v>
      </c>
      <c r="ED11" s="41">
        <f t="shared" si="23"/>
        <v>0</v>
      </c>
      <c r="EE11" s="41">
        <f t="shared" si="24"/>
        <v>0</v>
      </c>
      <c r="EF11" s="41">
        <f t="shared" si="25"/>
        <v>0</v>
      </c>
      <c r="EG11" s="41">
        <f t="shared" si="26"/>
        <v>0</v>
      </c>
      <c r="EH11" s="44">
        <v>1204</v>
      </c>
      <c r="EI11" s="44">
        <v>1203</v>
      </c>
      <c r="EJ11" s="44">
        <v>1291</v>
      </c>
      <c r="EK11" s="44">
        <v>1295</v>
      </c>
      <c r="EL11" s="44">
        <v>1295</v>
      </c>
      <c r="EM11" s="44">
        <v>1296</v>
      </c>
      <c r="EN11" s="44">
        <v>1296</v>
      </c>
      <c r="EO11" s="44">
        <v>1305</v>
      </c>
      <c r="EP11" s="44">
        <v>1305</v>
      </c>
      <c r="EQ11" s="33">
        <f t="shared" si="27"/>
        <v>0.57793764988009588</v>
      </c>
      <c r="ER11" s="46"/>
      <c r="ES11" s="46"/>
      <c r="ET11" s="33">
        <f t="shared" si="28"/>
        <v>0.57745803357314152</v>
      </c>
      <c r="EU11" s="33">
        <f t="shared" si="64"/>
        <v>0.57697841726618704</v>
      </c>
      <c r="EV11" s="33">
        <f t="shared" si="65"/>
        <v>0.61918465227817743</v>
      </c>
      <c r="EW11" s="33">
        <f t="shared" si="66"/>
        <v>0.62110311750599523</v>
      </c>
      <c r="EX11" s="33">
        <f t="shared" si="67"/>
        <v>0.62110311750599523</v>
      </c>
      <c r="EY11" s="33">
        <f t="shared" si="68"/>
        <v>0.62158273381294959</v>
      </c>
      <c r="EZ11" s="33">
        <f t="shared" si="69"/>
        <v>0.62158273381294959</v>
      </c>
      <c r="FA11" s="33">
        <f t="shared" si="70"/>
        <v>0.62589928057553956</v>
      </c>
      <c r="FB11" s="33">
        <f t="shared" si="71"/>
        <v>0.62589928057553956</v>
      </c>
      <c r="FC11" s="47">
        <f t="shared" si="72"/>
        <v>-0.16306954436450838</v>
      </c>
      <c r="FD11" s="48"/>
      <c r="FE11" s="48"/>
      <c r="FF11" s="48"/>
      <c r="FG11" s="68">
        <v>1</v>
      </c>
      <c r="FH11" s="68">
        <v>6</v>
      </c>
      <c r="FI11" s="68">
        <v>6</v>
      </c>
      <c r="FJ11" s="68">
        <v>6</v>
      </c>
      <c r="FK11" s="68">
        <v>6</v>
      </c>
      <c r="FL11" s="68">
        <v>7</v>
      </c>
      <c r="FM11" s="69">
        <f>FL11/$GE$1</f>
        <v>0.4375</v>
      </c>
      <c r="FN11" s="56"/>
      <c r="FO11" s="50"/>
      <c r="FP11" s="51"/>
      <c r="FQ11" s="52"/>
      <c r="FR11" s="52"/>
      <c r="FS11" s="53"/>
      <c r="FT11" s="53"/>
      <c r="FU11" s="53"/>
      <c r="FV11" s="52"/>
      <c r="FW11" s="53"/>
      <c r="FX11" s="53"/>
      <c r="FY11" s="53"/>
      <c r="FZ11" s="54">
        <f t="shared" si="30"/>
        <v>63.001824817518241</v>
      </c>
      <c r="GA11" s="54">
        <f t="shared" si="31"/>
        <v>62.375790424570908</v>
      </c>
      <c r="GB11" s="48">
        <f t="shared" si="32"/>
        <v>0</v>
      </c>
    </row>
    <row r="12" spans="1:187" x14ac:dyDescent="0.25">
      <c r="A12" s="23" t="s">
        <v>224</v>
      </c>
      <c r="B12" s="24">
        <v>4</v>
      </c>
      <c r="C12" s="24">
        <v>23</v>
      </c>
      <c r="D12" s="24">
        <f t="shared" si="0"/>
        <v>3163</v>
      </c>
      <c r="E12" s="24">
        <v>250</v>
      </c>
      <c r="F12" s="24">
        <v>39</v>
      </c>
      <c r="G12" s="24">
        <v>0</v>
      </c>
      <c r="H12" s="24">
        <v>276</v>
      </c>
      <c r="I12" s="24">
        <v>1195</v>
      </c>
      <c r="J12" s="24">
        <v>887</v>
      </c>
      <c r="K12" s="24">
        <v>0</v>
      </c>
      <c r="L12" s="24">
        <v>516</v>
      </c>
      <c r="M12" s="24">
        <v>0</v>
      </c>
      <c r="N12" s="24">
        <v>46</v>
      </c>
      <c r="O12" s="24">
        <v>47</v>
      </c>
      <c r="P12" s="24">
        <v>48</v>
      </c>
      <c r="Q12" s="24">
        <v>48</v>
      </c>
      <c r="R12" s="24">
        <f t="shared" si="1"/>
        <v>0</v>
      </c>
      <c r="S12" s="25">
        <v>9758</v>
      </c>
      <c r="T12" s="26">
        <v>1874</v>
      </c>
      <c r="U12" s="26">
        <v>1878</v>
      </c>
      <c r="V12" s="26">
        <v>1951</v>
      </c>
      <c r="W12" s="26">
        <f t="shared" si="2"/>
        <v>4</v>
      </c>
      <c r="X12" s="26">
        <v>3638</v>
      </c>
      <c r="Y12" s="25">
        <v>10134</v>
      </c>
      <c r="Z12" s="26">
        <v>4568</v>
      </c>
      <c r="AA12" s="26">
        <v>4976</v>
      </c>
      <c r="AB12" s="26">
        <v>4937</v>
      </c>
      <c r="AC12" s="26">
        <f t="shared" si="3"/>
        <v>-39</v>
      </c>
      <c r="AD12" s="27">
        <f t="shared" si="4"/>
        <v>-0.7837620578778135</v>
      </c>
      <c r="AE12" s="28">
        <v>685</v>
      </c>
      <c r="AF12" s="29">
        <v>10137</v>
      </c>
      <c r="AG12" s="73">
        <v>7603</v>
      </c>
      <c r="AH12" s="73">
        <v>10343</v>
      </c>
      <c r="AI12" s="30">
        <v>7007</v>
      </c>
      <c r="AJ12" s="30">
        <v>7012</v>
      </c>
      <c r="AK12" s="31">
        <f t="shared" si="5"/>
        <v>71.858987497437994</v>
      </c>
      <c r="AL12" s="31">
        <f t="shared" si="6"/>
        <v>69.192816262088016</v>
      </c>
      <c r="AM12" s="32">
        <v>7068</v>
      </c>
      <c r="AN12" s="32">
        <v>7256</v>
      </c>
      <c r="AO12" s="32">
        <v>7561</v>
      </c>
      <c r="AP12" s="32">
        <v>7611</v>
      </c>
      <c r="AQ12" s="32">
        <v>7776</v>
      </c>
      <c r="AR12" s="32">
        <v>7795</v>
      </c>
      <c r="AS12" s="32">
        <v>7747</v>
      </c>
      <c r="AT12" s="32">
        <v>7736</v>
      </c>
      <c r="AU12" s="32">
        <v>7722</v>
      </c>
      <c r="AV12" s="32">
        <v>7703</v>
      </c>
      <c r="AW12" s="32">
        <v>7699</v>
      </c>
      <c r="AX12" s="32">
        <v>7714</v>
      </c>
      <c r="AY12" s="32">
        <v>7733</v>
      </c>
      <c r="AZ12" s="32">
        <v>7735</v>
      </c>
      <c r="BA12" s="32">
        <v>7740</v>
      </c>
      <c r="BB12" s="32">
        <v>7745</v>
      </c>
      <c r="BC12" s="33">
        <f t="shared" si="33"/>
        <v>0.74900899158851397</v>
      </c>
      <c r="BD12" s="34">
        <v>4</v>
      </c>
      <c r="BE12" s="34">
        <v>64</v>
      </c>
      <c r="BF12" s="34">
        <v>152</v>
      </c>
      <c r="BG12" s="33">
        <f t="shared" si="34"/>
        <v>0.74794547036643144</v>
      </c>
      <c r="BH12" s="33">
        <f t="shared" si="35"/>
        <v>0.74659189790196268</v>
      </c>
      <c r="BI12" s="33">
        <f t="shared" si="36"/>
        <v>0.74475490670018374</v>
      </c>
      <c r="BJ12" s="33">
        <f t="shared" si="37"/>
        <v>0.74436817171033554</v>
      </c>
      <c r="BK12" s="33">
        <f t="shared" si="38"/>
        <v>0.74581842792226627</v>
      </c>
      <c r="BL12" s="33">
        <f t="shared" si="39"/>
        <v>0.74765541912404521</v>
      </c>
      <c r="BM12" s="33">
        <f t="shared" si="40"/>
        <v>0.74784878661896936</v>
      </c>
      <c r="BN12" s="33">
        <f t="shared" si="41"/>
        <v>0.74833220535627964</v>
      </c>
      <c r="BO12" s="33">
        <f t="shared" si="42"/>
        <v>0.74881562409358982</v>
      </c>
      <c r="BP12" s="35">
        <v>7470</v>
      </c>
      <c r="BQ12" s="35">
        <v>154</v>
      </c>
      <c r="BR12" s="36">
        <v>78</v>
      </c>
      <c r="BS12" s="36">
        <v>94</v>
      </c>
      <c r="BT12" s="36">
        <v>117</v>
      </c>
      <c r="BU12" s="36">
        <v>137</v>
      </c>
      <c r="BV12" s="36">
        <v>152</v>
      </c>
      <c r="BW12" s="36">
        <v>152</v>
      </c>
      <c r="BX12" s="36">
        <v>152</v>
      </c>
      <c r="BY12" s="36">
        <v>152</v>
      </c>
      <c r="BZ12" s="36">
        <v>152</v>
      </c>
      <c r="CA12" s="36">
        <v>152</v>
      </c>
      <c r="CB12" s="33">
        <f>BR12/AH12</f>
        <v>7.5413323020400271E-3</v>
      </c>
      <c r="CC12" s="37">
        <v>2679</v>
      </c>
      <c r="CD12" s="37">
        <v>2713</v>
      </c>
      <c r="CE12" s="37">
        <v>2935</v>
      </c>
      <c r="CF12" s="37">
        <v>2978</v>
      </c>
      <c r="CG12" s="37">
        <v>2982</v>
      </c>
      <c r="CH12" s="37">
        <v>2989</v>
      </c>
      <c r="CI12" s="37">
        <v>3035</v>
      </c>
      <c r="CJ12" s="37">
        <v>3035</v>
      </c>
      <c r="CK12" s="37">
        <v>3060</v>
      </c>
      <c r="CL12" s="33">
        <f>BS12/AH12</f>
        <v>9.0882722614328525E-3</v>
      </c>
      <c r="CM12" s="33">
        <f>BT12/AH12</f>
        <v>1.1311998453060041E-2</v>
      </c>
      <c r="CN12" s="33">
        <f>BU12/AH12</f>
        <v>1.3245673402301074E-2</v>
      </c>
      <c r="CO12" s="33">
        <f t="shared" si="44"/>
        <v>1.4695929614231848E-2</v>
      </c>
      <c r="CP12" s="33">
        <f>BW12/AH12</f>
        <v>1.4695929614231848E-2</v>
      </c>
      <c r="CQ12" s="33">
        <f t="shared" si="46"/>
        <v>1.4695929614231848E-2</v>
      </c>
      <c r="CR12" s="33">
        <f>BY12/AH12</f>
        <v>1.4695929614231848E-2</v>
      </c>
      <c r="CS12" s="33">
        <f>BZ12/AH12</f>
        <v>1.4695929614231848E-2</v>
      </c>
      <c r="CT12" s="33">
        <f t="shared" si="49"/>
        <v>1.4695929614231848E-2</v>
      </c>
      <c r="CU12" s="38">
        <f t="shared" si="50"/>
        <v>7825</v>
      </c>
      <c r="CV12" s="38">
        <f t="shared" si="50"/>
        <v>7830</v>
      </c>
      <c r="CW12" s="38">
        <f t="shared" si="50"/>
        <v>7839</v>
      </c>
      <c r="CX12" s="38">
        <f t="shared" si="50"/>
        <v>7840</v>
      </c>
      <c r="CY12" s="38">
        <f t="shared" si="51"/>
        <v>7851</v>
      </c>
      <c r="CZ12" s="38">
        <f t="shared" si="52"/>
        <v>7866</v>
      </c>
      <c r="DA12" s="38">
        <f t="shared" si="52"/>
        <v>7885</v>
      </c>
      <c r="DB12" s="38">
        <f t="shared" si="53"/>
        <v>7887</v>
      </c>
      <c r="DC12" s="38">
        <f t="shared" si="54"/>
        <v>7892</v>
      </c>
      <c r="DD12" s="38">
        <f t="shared" si="55"/>
        <v>7897</v>
      </c>
      <c r="DE12" s="39">
        <f t="shared" si="10"/>
        <v>0.75655032389055399</v>
      </c>
      <c r="DF12" s="39">
        <f t="shared" si="11"/>
        <v>0.75703374262786427</v>
      </c>
      <c r="DG12" s="39">
        <f t="shared" si="56"/>
        <v>0.75790389635502275</v>
      </c>
      <c r="DH12" s="39">
        <f t="shared" si="57"/>
        <v>0.75800058010248472</v>
      </c>
      <c r="DI12" s="39">
        <f t="shared" si="58"/>
        <v>0.75906410132456736</v>
      </c>
      <c r="DJ12" s="39">
        <f t="shared" si="59"/>
        <v>0.7605143575364981</v>
      </c>
      <c r="DK12" s="39">
        <f t="shared" si="60"/>
        <v>0.76235134873827715</v>
      </c>
      <c r="DL12" s="39">
        <f t="shared" si="61"/>
        <v>0.76254471623320119</v>
      </c>
      <c r="DM12" s="39">
        <f t="shared" si="62"/>
        <v>0.76302813497051147</v>
      </c>
      <c r="DN12" s="39">
        <f t="shared" si="63"/>
        <v>0.76351155370782176</v>
      </c>
      <c r="DO12" s="40">
        <v>3077</v>
      </c>
      <c r="DP12" s="41">
        <f t="shared" si="12"/>
        <v>0.69162474104764726</v>
      </c>
      <c r="DQ12" s="41">
        <f t="shared" si="13"/>
        <v>0.69803689454473705</v>
      </c>
      <c r="DR12" s="41">
        <f t="shared" si="14"/>
        <v>0.71224228075367468</v>
      </c>
      <c r="DS12" s="41">
        <f t="shared" si="15"/>
        <v>0.7307882016375653</v>
      </c>
      <c r="DT12" s="41">
        <f t="shared" si="16"/>
        <v>0.76087599881621781</v>
      </c>
      <c r="DU12" s="41">
        <f t="shared" si="17"/>
        <v>0.76580842458320997</v>
      </c>
      <c r="DV12" s="41">
        <f t="shared" si="18"/>
        <v>0.76709085528262799</v>
      </c>
      <c r="DW12" s="33">
        <f t="shared" si="19"/>
        <v>0.75364981146669241</v>
      </c>
      <c r="DX12" s="41">
        <f t="shared" si="20"/>
        <v>0.26427937259544243</v>
      </c>
      <c r="DY12" s="41">
        <f t="shared" si="21"/>
        <v>0.26763342211699714</v>
      </c>
      <c r="DZ12" s="70">
        <v>10</v>
      </c>
      <c r="EA12" s="70">
        <v>10</v>
      </c>
      <c r="EB12" s="71">
        <v>80</v>
      </c>
      <c r="EC12" s="41">
        <f t="shared" si="22"/>
        <v>0.29377527868205583</v>
      </c>
      <c r="ED12" s="41">
        <f t="shared" si="23"/>
        <v>0.29416987274341522</v>
      </c>
      <c r="EE12" s="41">
        <f t="shared" si="24"/>
        <v>0.29486041235079413</v>
      </c>
      <c r="EF12" s="41">
        <f t="shared" si="25"/>
        <v>0.29939824405642695</v>
      </c>
      <c r="EG12" s="41">
        <f t="shared" si="26"/>
        <v>0.29939824405642695</v>
      </c>
      <c r="EH12" s="44">
        <v>3102</v>
      </c>
      <c r="EI12" s="44">
        <v>3176</v>
      </c>
      <c r="EJ12" s="44">
        <v>3241</v>
      </c>
      <c r="EK12" s="44">
        <v>3339</v>
      </c>
      <c r="EL12" s="44">
        <v>3334</v>
      </c>
      <c r="EM12" s="44">
        <v>3506</v>
      </c>
      <c r="EN12" s="44">
        <v>3810</v>
      </c>
      <c r="EO12" s="44">
        <v>4676</v>
      </c>
      <c r="EP12" s="44">
        <v>5200</v>
      </c>
      <c r="EQ12" s="33">
        <f t="shared" si="27"/>
        <v>0.29749589094073287</v>
      </c>
      <c r="ER12" s="46">
        <v>3400</v>
      </c>
      <c r="ES12" s="72">
        <v>154</v>
      </c>
      <c r="ET12" s="33">
        <f t="shared" si="28"/>
        <v>0.29991298462728416</v>
      </c>
      <c r="EU12" s="33">
        <f t="shared" si="64"/>
        <v>0.30706758193947598</v>
      </c>
      <c r="EV12" s="33">
        <f t="shared" si="65"/>
        <v>0.3133520255245093</v>
      </c>
      <c r="EW12" s="33">
        <f t="shared" si="66"/>
        <v>0.32282703277579039</v>
      </c>
      <c r="EX12" s="33">
        <f t="shared" si="67"/>
        <v>0.32234361403848011</v>
      </c>
      <c r="EY12" s="33">
        <f t="shared" si="68"/>
        <v>0.33897321860195301</v>
      </c>
      <c r="EZ12" s="33">
        <f t="shared" si="69"/>
        <v>0.36836507783041672</v>
      </c>
      <c r="FA12" s="33">
        <f t="shared" si="70"/>
        <v>0.45209320313255341</v>
      </c>
      <c r="FB12" s="33">
        <f t="shared" si="71"/>
        <v>0.50275548680266846</v>
      </c>
      <c r="FC12" s="47">
        <f t="shared" si="72"/>
        <v>-0.26075606690515329</v>
      </c>
      <c r="FD12" s="73">
        <v>7</v>
      </c>
      <c r="FE12" s="73">
        <v>7</v>
      </c>
      <c r="FF12" s="73">
        <v>8</v>
      </c>
      <c r="FG12" s="73">
        <v>8</v>
      </c>
      <c r="FH12" s="73">
        <v>9</v>
      </c>
      <c r="FI12" s="73">
        <v>9</v>
      </c>
      <c r="FJ12" s="73">
        <v>9</v>
      </c>
      <c r="FK12" s="73">
        <v>10</v>
      </c>
      <c r="FL12" s="73">
        <v>10</v>
      </c>
      <c r="FM12" s="49">
        <f>FL12/$GD$1</f>
        <v>1</v>
      </c>
      <c r="FN12" s="56">
        <f>BF12/(ES12/100)</f>
        <v>98.701298701298697</v>
      </c>
      <c r="FO12" s="50">
        <f>ES12/(AF12/100)</f>
        <v>1.5191871362335996</v>
      </c>
      <c r="FP12" s="51">
        <f>BF12/(AF12/100)</f>
        <v>1.4994574331656307</v>
      </c>
      <c r="FQ12" s="52">
        <f>ER12*ES12</f>
        <v>523600</v>
      </c>
      <c r="FR12" s="52">
        <f>ER12*BF12</f>
        <v>516800</v>
      </c>
      <c r="FS12" s="53">
        <v>503424</v>
      </c>
      <c r="FT12" s="53">
        <v>510048</v>
      </c>
      <c r="FU12" s="53">
        <f>FR12-FS12</f>
        <v>13376</v>
      </c>
      <c r="FV12" s="52">
        <v>13552</v>
      </c>
      <c r="FW12" s="53">
        <f>FQ12-FS12</f>
        <v>20176</v>
      </c>
      <c r="FX12" s="53">
        <v>154</v>
      </c>
      <c r="FY12" s="53">
        <v>152</v>
      </c>
      <c r="FZ12" s="54">
        <f t="shared" si="30"/>
        <v>50.594384095101454</v>
      </c>
      <c r="GA12" s="54">
        <f t="shared" si="31"/>
        <v>48.717189658575094</v>
      </c>
      <c r="GB12" s="48">
        <f t="shared" si="32"/>
        <v>0.63135049817500244</v>
      </c>
    </row>
    <row r="13" spans="1:187" x14ac:dyDescent="0.25">
      <c r="A13" s="23" t="s">
        <v>225</v>
      </c>
      <c r="B13" s="24" t="s">
        <v>226</v>
      </c>
      <c r="C13" s="24">
        <v>9</v>
      </c>
      <c r="D13" s="24">
        <f t="shared" si="0"/>
        <v>3709</v>
      </c>
      <c r="E13" s="24">
        <v>100</v>
      </c>
      <c r="F13" s="24">
        <v>210</v>
      </c>
      <c r="G13" s="24">
        <v>73</v>
      </c>
      <c r="H13" s="24">
        <v>286</v>
      </c>
      <c r="I13" s="24">
        <v>1178</v>
      </c>
      <c r="J13" s="24">
        <v>484</v>
      </c>
      <c r="K13" s="24">
        <v>0</v>
      </c>
      <c r="L13" s="24">
        <v>200</v>
      </c>
      <c r="M13" s="24">
        <v>1178</v>
      </c>
      <c r="N13" s="24">
        <v>27</v>
      </c>
      <c r="O13" s="24">
        <v>41</v>
      </c>
      <c r="P13" s="24">
        <v>44</v>
      </c>
      <c r="Q13" s="24">
        <v>44</v>
      </c>
      <c r="R13" s="24">
        <f t="shared" si="1"/>
        <v>0</v>
      </c>
      <c r="S13" s="25">
        <v>8067</v>
      </c>
      <c r="T13" s="26">
        <v>1935</v>
      </c>
      <c r="U13" s="26">
        <v>1989</v>
      </c>
      <c r="V13" s="26">
        <v>1846</v>
      </c>
      <c r="W13" s="26">
        <f t="shared" si="2"/>
        <v>54</v>
      </c>
      <c r="X13" s="26">
        <v>1822</v>
      </c>
      <c r="Y13" s="25">
        <v>8187</v>
      </c>
      <c r="Z13" s="26">
        <v>3584</v>
      </c>
      <c r="AA13" s="26">
        <v>5912</v>
      </c>
      <c r="AB13" s="26">
        <v>6013</v>
      </c>
      <c r="AC13" s="26">
        <f t="shared" si="3"/>
        <v>101</v>
      </c>
      <c r="AD13" s="27">
        <f t="shared" si="4"/>
        <v>1.7083897158322057</v>
      </c>
      <c r="AE13" s="28">
        <v>2661</v>
      </c>
      <c r="AF13" s="29">
        <f>[1]Лист1!B14</f>
        <v>8187</v>
      </c>
      <c r="AG13" s="29">
        <v>5856</v>
      </c>
      <c r="AH13" s="29">
        <v>8342</v>
      </c>
      <c r="AI13" s="30">
        <v>5531</v>
      </c>
      <c r="AJ13" s="30">
        <v>5557</v>
      </c>
      <c r="AK13" s="31">
        <f t="shared" si="5"/>
        <v>68.885583240361967</v>
      </c>
      <c r="AL13" s="31">
        <f t="shared" si="6"/>
        <v>67.875900818370582</v>
      </c>
      <c r="AM13" s="32">
        <v>5562</v>
      </c>
      <c r="AN13" s="32">
        <v>5561</v>
      </c>
      <c r="AO13" s="32">
        <v>5589</v>
      </c>
      <c r="AP13" s="32">
        <v>5612</v>
      </c>
      <c r="AQ13" s="32">
        <v>5614</v>
      </c>
      <c r="AR13" s="32">
        <v>5626</v>
      </c>
      <c r="AS13" s="32">
        <v>6100</v>
      </c>
      <c r="AT13" s="32">
        <v>6255</v>
      </c>
      <c r="AU13" s="32">
        <v>6368</v>
      </c>
      <c r="AV13" s="32">
        <v>6405</v>
      </c>
      <c r="AW13" s="32">
        <v>6458</v>
      </c>
      <c r="AX13" s="32">
        <v>6475</v>
      </c>
      <c r="AY13" s="32">
        <v>6486</v>
      </c>
      <c r="AZ13" s="32">
        <v>6486</v>
      </c>
      <c r="BA13" s="32">
        <v>6491</v>
      </c>
      <c r="BB13" s="32">
        <v>6495</v>
      </c>
      <c r="BC13" s="33">
        <f t="shared" si="33"/>
        <v>0.73123951090865502</v>
      </c>
      <c r="BD13" s="34"/>
      <c r="BE13" s="34"/>
      <c r="BF13" s="34"/>
      <c r="BG13" s="33">
        <f t="shared" si="34"/>
        <v>0.74982018700551423</v>
      </c>
      <c r="BH13" s="33">
        <f t="shared" si="35"/>
        <v>0.7633660992567729</v>
      </c>
      <c r="BI13" s="33">
        <f t="shared" si="36"/>
        <v>0.76780148645408774</v>
      </c>
      <c r="BJ13" s="33">
        <f t="shared" si="37"/>
        <v>0.77415487892591706</v>
      </c>
      <c r="BK13" s="33">
        <f t="shared" si="38"/>
        <v>0.77619275953008871</v>
      </c>
      <c r="BL13" s="33">
        <f t="shared" si="39"/>
        <v>0.77751138815631748</v>
      </c>
      <c r="BM13" s="33">
        <f t="shared" si="40"/>
        <v>0.77751138815631748</v>
      </c>
      <c r="BN13" s="33">
        <f t="shared" si="41"/>
        <v>0.77811076480460317</v>
      </c>
      <c r="BO13" s="33">
        <f t="shared" si="42"/>
        <v>0.77859026612323179</v>
      </c>
      <c r="BP13" s="67">
        <v>3510</v>
      </c>
      <c r="BQ13" s="67">
        <v>395</v>
      </c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3"/>
      <c r="CC13" s="37"/>
      <c r="CD13" s="37"/>
      <c r="CE13" s="37"/>
      <c r="CF13" s="37"/>
      <c r="CG13" s="37"/>
      <c r="CH13" s="37"/>
      <c r="CI13" s="37"/>
      <c r="CJ13" s="37"/>
      <c r="CK13" s="37"/>
      <c r="CL13" s="33"/>
      <c r="CM13" s="33"/>
      <c r="CN13" s="33"/>
      <c r="CO13" s="33"/>
      <c r="CP13" s="33"/>
      <c r="CQ13" s="33"/>
      <c r="CR13" s="33"/>
      <c r="CS13" s="33"/>
      <c r="CT13" s="33"/>
      <c r="CU13" s="38">
        <f t="shared" si="50"/>
        <v>6100</v>
      </c>
      <c r="CV13" s="38">
        <f t="shared" si="50"/>
        <v>6255</v>
      </c>
      <c r="CW13" s="38">
        <f t="shared" si="50"/>
        <v>6368</v>
      </c>
      <c r="CX13" s="38">
        <f t="shared" si="50"/>
        <v>6405</v>
      </c>
      <c r="CY13" s="38">
        <f t="shared" si="51"/>
        <v>6458</v>
      </c>
      <c r="CZ13" s="38">
        <f t="shared" si="52"/>
        <v>6475</v>
      </c>
      <c r="DA13" s="38">
        <f t="shared" si="52"/>
        <v>6486</v>
      </c>
      <c r="DB13" s="38">
        <f t="shared" si="53"/>
        <v>6486</v>
      </c>
      <c r="DC13" s="38">
        <f t="shared" si="54"/>
        <v>6491</v>
      </c>
      <c r="DD13" s="38">
        <f t="shared" si="55"/>
        <v>6495</v>
      </c>
      <c r="DE13" s="39">
        <f t="shared" si="10"/>
        <v>0.73123951090865502</v>
      </c>
      <c r="DF13" s="39">
        <f t="shared" si="11"/>
        <v>0.74982018700551423</v>
      </c>
      <c r="DG13" s="39">
        <f t="shared" si="56"/>
        <v>0.7633660992567729</v>
      </c>
      <c r="DH13" s="39">
        <f t="shared" si="57"/>
        <v>0.76780148645408774</v>
      </c>
      <c r="DI13" s="39">
        <f t="shared" si="58"/>
        <v>0.77415487892591706</v>
      </c>
      <c r="DJ13" s="39">
        <f t="shared" si="59"/>
        <v>0.77619275953008871</v>
      </c>
      <c r="DK13" s="39">
        <f t="shared" si="60"/>
        <v>0.77751138815631748</v>
      </c>
      <c r="DL13" s="39">
        <f t="shared" si="61"/>
        <v>0.77751138815631748</v>
      </c>
      <c r="DM13" s="39">
        <f t="shared" si="62"/>
        <v>0.77811076480460317</v>
      </c>
      <c r="DN13" s="39">
        <f t="shared" si="63"/>
        <v>0.77859026612323179</v>
      </c>
      <c r="DO13" s="40">
        <v>2889</v>
      </c>
      <c r="DP13" s="41">
        <f t="shared" si="12"/>
        <v>0.67558324172468542</v>
      </c>
      <c r="DQ13" s="41">
        <f t="shared" si="13"/>
        <v>0.67875900818370583</v>
      </c>
      <c r="DR13" s="41">
        <f t="shared" si="14"/>
        <v>0.67936973250274824</v>
      </c>
      <c r="DS13" s="41">
        <f t="shared" si="15"/>
        <v>0.67924758763893978</v>
      </c>
      <c r="DT13" s="41">
        <f t="shared" si="16"/>
        <v>0.6826676438255771</v>
      </c>
      <c r="DU13" s="41">
        <f t="shared" si="17"/>
        <v>0.68547697569317212</v>
      </c>
      <c r="DV13" s="41">
        <f t="shared" si="18"/>
        <v>0.68572126542078904</v>
      </c>
      <c r="DW13" s="33">
        <f t="shared" si="19"/>
        <v>0.67441860465116277</v>
      </c>
      <c r="DX13" s="41">
        <f t="shared" si="20"/>
        <v>0</v>
      </c>
      <c r="DY13" s="41">
        <f t="shared" si="21"/>
        <v>0</v>
      </c>
      <c r="DZ13" s="42"/>
      <c r="EA13" s="42"/>
      <c r="EB13" s="43"/>
      <c r="EC13" s="41">
        <f t="shared" si="22"/>
        <v>0</v>
      </c>
      <c r="ED13" s="41">
        <f t="shared" si="23"/>
        <v>0</v>
      </c>
      <c r="EE13" s="41">
        <f t="shared" si="24"/>
        <v>0</v>
      </c>
      <c r="EF13" s="41">
        <f t="shared" si="25"/>
        <v>0</v>
      </c>
      <c r="EG13" s="41">
        <f t="shared" si="26"/>
        <v>0</v>
      </c>
      <c r="EH13" s="44">
        <v>2916</v>
      </c>
      <c r="EI13" s="44">
        <v>2953</v>
      </c>
      <c r="EJ13" s="44">
        <v>2972</v>
      </c>
      <c r="EK13" s="44">
        <v>3030</v>
      </c>
      <c r="EL13" s="44">
        <v>3063</v>
      </c>
      <c r="EM13" s="44">
        <v>3110</v>
      </c>
      <c r="EN13" s="44">
        <v>3103</v>
      </c>
      <c r="EO13" s="44">
        <v>3103</v>
      </c>
      <c r="EP13" s="44">
        <v>3144</v>
      </c>
      <c r="EQ13" s="33">
        <f t="shared" si="27"/>
        <v>0.34631982737952527</v>
      </c>
      <c r="ER13" s="46"/>
      <c r="ES13" s="46"/>
      <c r="ET13" s="33">
        <f t="shared" si="28"/>
        <v>0.34955646128026852</v>
      </c>
      <c r="EU13" s="33">
        <f t="shared" si="64"/>
        <v>0.3539918484775833</v>
      </c>
      <c r="EV13" s="33">
        <f t="shared" si="65"/>
        <v>0.35626947974106926</v>
      </c>
      <c r="EW13" s="33">
        <f t="shared" si="66"/>
        <v>0.36322224886118437</v>
      </c>
      <c r="EX13" s="33">
        <f t="shared" si="67"/>
        <v>0.36717813473987054</v>
      </c>
      <c r="EY13" s="33">
        <f t="shared" si="68"/>
        <v>0.37281227523375687</v>
      </c>
      <c r="EZ13" s="33">
        <f t="shared" si="69"/>
        <v>0.37197314792615682</v>
      </c>
      <c r="FA13" s="33">
        <f t="shared" si="70"/>
        <v>0.37197314792615682</v>
      </c>
      <c r="FB13" s="33">
        <f t="shared" si="71"/>
        <v>0.37688803644210023</v>
      </c>
      <c r="FC13" s="47">
        <f t="shared" si="72"/>
        <v>-0.40170222968113156</v>
      </c>
      <c r="FD13" s="48"/>
      <c r="FE13" s="48"/>
      <c r="FF13" s="48"/>
      <c r="FG13" s="68">
        <v>1</v>
      </c>
      <c r="FH13" s="68">
        <v>2</v>
      </c>
      <c r="FI13" s="68">
        <v>5</v>
      </c>
      <c r="FJ13" s="68">
        <v>5</v>
      </c>
      <c r="FK13" s="68">
        <v>6</v>
      </c>
      <c r="FL13" s="68">
        <v>8</v>
      </c>
      <c r="FM13" s="69">
        <f t="shared" ref="FM13:FM14" si="74">FL13/$GE$1</f>
        <v>0.5</v>
      </c>
      <c r="FN13" s="56"/>
      <c r="FO13" s="50"/>
      <c r="FP13" s="51"/>
      <c r="FQ13" s="52"/>
      <c r="FR13" s="52"/>
      <c r="FS13" s="53"/>
      <c r="FT13" s="53"/>
      <c r="FU13" s="53"/>
      <c r="FV13" s="52"/>
      <c r="FW13" s="53"/>
      <c r="FX13" s="53"/>
      <c r="FY13" s="53"/>
      <c r="FZ13" s="54">
        <f t="shared" si="30"/>
        <v>74.538242221395805</v>
      </c>
      <c r="GA13" s="54">
        <f t="shared" si="31"/>
        <v>73.445706608037128</v>
      </c>
      <c r="GB13" s="48">
        <f t="shared" si="32"/>
        <v>0</v>
      </c>
    </row>
    <row r="14" spans="1:187" x14ac:dyDescent="0.25">
      <c r="A14" s="23" t="s">
        <v>227</v>
      </c>
      <c r="B14" s="24">
        <v>2</v>
      </c>
      <c r="C14" s="24">
        <v>2</v>
      </c>
      <c r="D14" s="24">
        <f t="shared" si="0"/>
        <v>1840</v>
      </c>
      <c r="E14" s="24">
        <v>117</v>
      </c>
      <c r="F14" s="24">
        <v>0</v>
      </c>
      <c r="G14" s="24">
        <v>183</v>
      </c>
      <c r="H14" s="24">
        <v>73</v>
      </c>
      <c r="I14" s="24">
        <v>913</v>
      </c>
      <c r="J14" s="24">
        <v>350</v>
      </c>
      <c r="K14" s="24">
        <v>0</v>
      </c>
      <c r="L14" s="24">
        <v>204</v>
      </c>
      <c r="M14" s="24">
        <v>0</v>
      </c>
      <c r="N14" s="24">
        <v>2</v>
      </c>
      <c r="O14" s="24">
        <v>2</v>
      </c>
      <c r="P14" s="24">
        <v>4</v>
      </c>
      <c r="Q14" s="24">
        <v>4</v>
      </c>
      <c r="R14" s="24">
        <f t="shared" si="1"/>
        <v>0</v>
      </c>
      <c r="S14" s="25">
        <v>2718</v>
      </c>
      <c r="T14" s="26">
        <v>1369</v>
      </c>
      <c r="U14" s="26">
        <v>1377</v>
      </c>
      <c r="V14" s="26">
        <v>1378</v>
      </c>
      <c r="W14" s="26">
        <f t="shared" si="2"/>
        <v>8</v>
      </c>
      <c r="X14" s="26">
        <v>1378</v>
      </c>
      <c r="Y14" s="25">
        <v>2793</v>
      </c>
      <c r="Z14" s="26">
        <v>1388</v>
      </c>
      <c r="AA14" s="26">
        <v>1725</v>
      </c>
      <c r="AB14" s="26">
        <v>1772</v>
      </c>
      <c r="AC14" s="26">
        <f t="shared" si="3"/>
        <v>47</v>
      </c>
      <c r="AD14" s="27">
        <f t="shared" si="4"/>
        <v>2.7246376811594204</v>
      </c>
      <c r="AE14" s="28">
        <v>541</v>
      </c>
      <c r="AF14" s="29">
        <f>[1]Лист1!B15</f>
        <v>2793</v>
      </c>
      <c r="AG14" s="29">
        <v>2133</v>
      </c>
      <c r="AH14" s="60">
        <v>2652</v>
      </c>
      <c r="AI14" s="30">
        <v>2109</v>
      </c>
      <c r="AJ14" s="30">
        <v>2127</v>
      </c>
      <c r="AK14" s="31">
        <f t="shared" si="5"/>
        <v>78.256070640176603</v>
      </c>
      <c r="AL14" s="31">
        <f t="shared" si="6"/>
        <v>76.154672395273906</v>
      </c>
      <c r="AM14" s="32">
        <v>2163</v>
      </c>
      <c r="AN14" s="32">
        <v>2173</v>
      </c>
      <c r="AO14" s="32">
        <v>2183</v>
      </c>
      <c r="AP14" s="32">
        <v>2185</v>
      </c>
      <c r="AQ14" s="32">
        <v>2185</v>
      </c>
      <c r="AR14" s="32">
        <v>2226</v>
      </c>
      <c r="AS14" s="32">
        <v>2256</v>
      </c>
      <c r="AT14" s="32">
        <v>2256</v>
      </c>
      <c r="AU14" s="32">
        <v>2259</v>
      </c>
      <c r="AV14" s="32">
        <v>2262</v>
      </c>
      <c r="AW14" s="32">
        <v>2262</v>
      </c>
      <c r="AX14" s="32">
        <v>2261</v>
      </c>
      <c r="AY14" s="32">
        <v>2260</v>
      </c>
      <c r="AZ14" s="32">
        <v>2260</v>
      </c>
      <c r="BA14" s="32">
        <v>2260</v>
      </c>
      <c r="BB14" s="32">
        <v>2260</v>
      </c>
      <c r="BC14" s="33">
        <f t="shared" si="33"/>
        <v>0.85067873303167418</v>
      </c>
      <c r="BD14" s="34"/>
      <c r="BE14" s="34"/>
      <c r="BF14" s="34"/>
      <c r="BG14" s="33">
        <f t="shared" si="34"/>
        <v>0.85067873303167418</v>
      </c>
      <c r="BH14" s="33">
        <f t="shared" si="35"/>
        <v>0.85180995475113119</v>
      </c>
      <c r="BI14" s="33">
        <f t="shared" si="36"/>
        <v>0.8529411764705882</v>
      </c>
      <c r="BJ14" s="33">
        <f t="shared" si="37"/>
        <v>0.8529411764705882</v>
      </c>
      <c r="BK14" s="33">
        <f t="shared" si="38"/>
        <v>0.85256410256410253</v>
      </c>
      <c r="BL14" s="33">
        <f t="shared" si="39"/>
        <v>0.85218702865761686</v>
      </c>
      <c r="BM14" s="33">
        <f t="shared" si="40"/>
        <v>0.85218702865761686</v>
      </c>
      <c r="BN14" s="33">
        <f t="shared" si="41"/>
        <v>0.85218702865761686</v>
      </c>
      <c r="BO14" s="33">
        <f t="shared" si="42"/>
        <v>0.85218702865761686</v>
      </c>
      <c r="BP14" s="67">
        <v>12770</v>
      </c>
      <c r="BQ14" s="67">
        <v>30</v>
      </c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3"/>
      <c r="CC14" s="37"/>
      <c r="CD14" s="37"/>
      <c r="CE14" s="37"/>
      <c r="CF14" s="37"/>
      <c r="CG14" s="37"/>
      <c r="CH14" s="37"/>
      <c r="CI14" s="37"/>
      <c r="CJ14" s="37"/>
      <c r="CK14" s="37"/>
      <c r="CL14" s="33"/>
      <c r="CM14" s="33"/>
      <c r="CN14" s="33"/>
      <c r="CO14" s="33"/>
      <c r="CP14" s="33"/>
      <c r="CQ14" s="33"/>
      <c r="CR14" s="33"/>
      <c r="CS14" s="33"/>
      <c r="CT14" s="33"/>
      <c r="CU14" s="38">
        <f t="shared" si="50"/>
        <v>2256</v>
      </c>
      <c r="CV14" s="38">
        <f t="shared" si="50"/>
        <v>2256</v>
      </c>
      <c r="CW14" s="38">
        <f t="shared" si="50"/>
        <v>2259</v>
      </c>
      <c r="CX14" s="38">
        <f t="shared" si="50"/>
        <v>2262</v>
      </c>
      <c r="CY14" s="38">
        <f t="shared" si="51"/>
        <v>2262</v>
      </c>
      <c r="CZ14" s="38">
        <f t="shared" si="52"/>
        <v>2261</v>
      </c>
      <c r="DA14" s="38">
        <f t="shared" si="52"/>
        <v>2260</v>
      </c>
      <c r="DB14" s="38">
        <f t="shared" si="53"/>
        <v>2260</v>
      </c>
      <c r="DC14" s="38">
        <f t="shared" si="54"/>
        <v>2260</v>
      </c>
      <c r="DD14" s="38">
        <f t="shared" si="55"/>
        <v>2260</v>
      </c>
      <c r="DE14" s="39">
        <f t="shared" si="10"/>
        <v>0.85067873303167418</v>
      </c>
      <c r="DF14" s="39">
        <f t="shared" si="11"/>
        <v>0.85067873303167418</v>
      </c>
      <c r="DG14" s="39">
        <f t="shared" si="56"/>
        <v>0.85180995475113119</v>
      </c>
      <c r="DH14" s="39">
        <f t="shared" si="57"/>
        <v>0.8529411764705882</v>
      </c>
      <c r="DI14" s="39">
        <f t="shared" si="58"/>
        <v>0.8529411764705882</v>
      </c>
      <c r="DJ14" s="39">
        <f t="shared" si="59"/>
        <v>0.85256410256410253</v>
      </c>
      <c r="DK14" s="39">
        <f t="shared" si="60"/>
        <v>0.85218702865761686</v>
      </c>
      <c r="DL14" s="39">
        <f t="shared" si="61"/>
        <v>0.85218702865761686</v>
      </c>
      <c r="DM14" s="39">
        <f t="shared" si="62"/>
        <v>0.85218702865761686</v>
      </c>
      <c r="DN14" s="39">
        <f t="shared" si="63"/>
        <v>0.85218702865761686</v>
      </c>
      <c r="DO14" s="40">
        <v>1548</v>
      </c>
      <c r="DP14" s="41">
        <f t="shared" si="12"/>
        <v>0.75510204081632648</v>
      </c>
      <c r="DQ14" s="41">
        <f t="shared" si="13"/>
        <v>0.76154672395273904</v>
      </c>
      <c r="DR14" s="41">
        <f t="shared" si="14"/>
        <v>0.77443609022556392</v>
      </c>
      <c r="DS14" s="41">
        <f t="shared" si="15"/>
        <v>0.77801646974579308</v>
      </c>
      <c r="DT14" s="41">
        <f t="shared" si="16"/>
        <v>0.78159684926602224</v>
      </c>
      <c r="DU14" s="41">
        <f t="shared" si="17"/>
        <v>0.78231292517006801</v>
      </c>
      <c r="DV14" s="41">
        <f t="shared" si="18"/>
        <v>0.78231292517006801</v>
      </c>
      <c r="DW14" s="33">
        <f t="shared" si="19"/>
        <v>0.83936651583710409</v>
      </c>
      <c r="DX14" s="41">
        <f t="shared" si="20"/>
        <v>0</v>
      </c>
      <c r="DY14" s="41">
        <f t="shared" si="21"/>
        <v>0</v>
      </c>
      <c r="DZ14" s="42"/>
      <c r="EA14" s="42"/>
      <c r="EB14" s="43"/>
      <c r="EC14" s="41">
        <f t="shared" si="22"/>
        <v>0</v>
      </c>
      <c r="ED14" s="41">
        <f t="shared" si="23"/>
        <v>0</v>
      </c>
      <c r="EE14" s="41">
        <f t="shared" si="24"/>
        <v>0</v>
      </c>
      <c r="EF14" s="41">
        <f t="shared" si="25"/>
        <v>0</v>
      </c>
      <c r="EG14" s="41">
        <f t="shared" si="26"/>
        <v>0</v>
      </c>
      <c r="EH14" s="44">
        <v>1548</v>
      </c>
      <c r="EI14" s="44">
        <v>1570</v>
      </c>
      <c r="EJ14" s="44">
        <v>1596</v>
      </c>
      <c r="EK14" s="44">
        <v>1625</v>
      </c>
      <c r="EL14" s="44">
        <v>1625</v>
      </c>
      <c r="EM14" s="44">
        <v>1625</v>
      </c>
      <c r="EN14" s="44">
        <v>1629</v>
      </c>
      <c r="EO14" s="44">
        <v>1630</v>
      </c>
      <c r="EP14" s="44">
        <v>1630</v>
      </c>
      <c r="EQ14" s="33">
        <f t="shared" si="27"/>
        <v>0.58371040723981904</v>
      </c>
      <c r="ER14" s="46"/>
      <c r="ES14" s="46"/>
      <c r="ET14" s="33">
        <f t="shared" si="28"/>
        <v>0.58371040723981904</v>
      </c>
      <c r="EU14" s="33">
        <f t="shared" si="64"/>
        <v>0.59200603318250378</v>
      </c>
      <c r="EV14" s="33">
        <f t="shared" si="65"/>
        <v>0.60180995475113119</v>
      </c>
      <c r="EW14" s="33">
        <f t="shared" si="66"/>
        <v>0.61274509803921573</v>
      </c>
      <c r="EX14" s="33">
        <f t="shared" si="67"/>
        <v>0.61274509803921573</v>
      </c>
      <c r="EY14" s="33">
        <f t="shared" si="68"/>
        <v>0.61274509803921573</v>
      </c>
      <c r="EZ14" s="33">
        <f t="shared" si="69"/>
        <v>0.61425339366515841</v>
      </c>
      <c r="FA14" s="33">
        <f t="shared" si="70"/>
        <v>0.61463046757164408</v>
      </c>
      <c r="FB14" s="33">
        <f t="shared" si="71"/>
        <v>0.61463046757164408</v>
      </c>
      <c r="FC14" s="47">
        <f t="shared" si="72"/>
        <v>-0.23755656108597278</v>
      </c>
      <c r="FD14" s="48"/>
      <c r="FE14" s="48"/>
      <c r="FF14" s="48"/>
      <c r="FG14" s="68">
        <v>1</v>
      </c>
      <c r="FH14" s="68">
        <v>2</v>
      </c>
      <c r="FI14" s="68">
        <v>6</v>
      </c>
      <c r="FJ14" s="68">
        <v>6</v>
      </c>
      <c r="FK14" s="68">
        <v>9</v>
      </c>
      <c r="FL14" s="68">
        <v>8</v>
      </c>
      <c r="FM14" s="69">
        <f t="shared" si="74"/>
        <v>0.5</v>
      </c>
      <c r="FN14" s="56"/>
      <c r="FO14" s="50"/>
      <c r="FP14" s="51"/>
      <c r="FQ14" s="52"/>
      <c r="FR14" s="52"/>
      <c r="FS14" s="53"/>
      <c r="FT14" s="53"/>
      <c r="FU14" s="53"/>
      <c r="FV14" s="52"/>
      <c r="FW14" s="53"/>
      <c r="FX14" s="53"/>
      <c r="FY14" s="53"/>
      <c r="FZ14" s="54">
        <f t="shared" si="30"/>
        <v>65.194996320824131</v>
      </c>
      <c r="GA14" s="54">
        <f t="shared" si="31"/>
        <v>63.444325098460439</v>
      </c>
      <c r="GB14" s="48">
        <f t="shared" si="32"/>
        <v>0</v>
      </c>
    </row>
    <row r="15" spans="1:187" x14ac:dyDescent="0.25">
      <c r="A15" s="23" t="s">
        <v>228</v>
      </c>
      <c r="B15" s="24">
        <v>2</v>
      </c>
      <c r="C15" s="24">
        <v>3</v>
      </c>
      <c r="D15" s="24">
        <f t="shared" si="0"/>
        <v>1710</v>
      </c>
      <c r="E15" s="24">
        <v>0</v>
      </c>
      <c r="F15" s="24">
        <v>46</v>
      </c>
      <c r="G15" s="24">
        <v>44</v>
      </c>
      <c r="H15" s="24">
        <v>59</v>
      </c>
      <c r="I15" s="24">
        <v>777</v>
      </c>
      <c r="J15" s="24">
        <v>562</v>
      </c>
      <c r="K15" s="24">
        <v>0</v>
      </c>
      <c r="L15" s="24">
        <v>222</v>
      </c>
      <c r="M15" s="24">
        <v>0</v>
      </c>
      <c r="N15" s="24">
        <v>3</v>
      </c>
      <c r="O15" s="24">
        <v>3</v>
      </c>
      <c r="P15" s="24">
        <v>3</v>
      </c>
      <c r="Q15" s="24">
        <v>3</v>
      </c>
      <c r="R15" s="24">
        <f t="shared" si="1"/>
        <v>0</v>
      </c>
      <c r="S15" s="25">
        <v>3975</v>
      </c>
      <c r="T15" s="26">
        <v>870</v>
      </c>
      <c r="U15" s="26">
        <v>903</v>
      </c>
      <c r="V15" s="26">
        <v>919</v>
      </c>
      <c r="W15" s="26">
        <f t="shared" si="2"/>
        <v>33</v>
      </c>
      <c r="X15" s="26">
        <v>920</v>
      </c>
      <c r="Y15" s="25">
        <v>4080</v>
      </c>
      <c r="Z15" s="26">
        <v>993</v>
      </c>
      <c r="AA15" s="26">
        <v>1115</v>
      </c>
      <c r="AB15" s="26">
        <v>1133</v>
      </c>
      <c r="AC15" s="26">
        <f t="shared" si="3"/>
        <v>18</v>
      </c>
      <c r="AD15" s="27">
        <f t="shared" si="4"/>
        <v>1.6143497757847534</v>
      </c>
      <c r="AE15" s="28">
        <v>4</v>
      </c>
      <c r="AF15" s="29">
        <f>[1]Лист1!B16</f>
        <v>3975</v>
      </c>
      <c r="AG15" s="29"/>
      <c r="AH15" s="29">
        <v>4190</v>
      </c>
      <c r="AI15" s="30">
        <v>1486</v>
      </c>
      <c r="AJ15" s="30">
        <v>1481</v>
      </c>
      <c r="AK15" s="31">
        <f t="shared" si="5"/>
        <v>37.257861635220124</v>
      </c>
      <c r="AL15" s="31">
        <f t="shared" si="6"/>
        <v>36.299019607843142</v>
      </c>
      <c r="AM15" s="32">
        <v>1480</v>
      </c>
      <c r="AN15" s="32">
        <v>1510</v>
      </c>
      <c r="AO15" s="32">
        <v>1608</v>
      </c>
      <c r="AP15" s="32">
        <v>1894</v>
      </c>
      <c r="AQ15" s="32">
        <v>2938</v>
      </c>
      <c r="AR15" s="32">
        <v>3009</v>
      </c>
      <c r="AS15" s="32">
        <v>3175</v>
      </c>
      <c r="AT15" s="32">
        <v>3179</v>
      </c>
      <c r="AU15" s="32">
        <v>3179</v>
      </c>
      <c r="AV15" s="32">
        <v>2993</v>
      </c>
      <c r="AW15" s="32">
        <v>2988</v>
      </c>
      <c r="AX15" s="32">
        <v>2988</v>
      </c>
      <c r="AY15" s="32">
        <v>2988</v>
      </c>
      <c r="AZ15" s="32">
        <v>2997</v>
      </c>
      <c r="BA15" s="32">
        <v>3000</v>
      </c>
      <c r="BB15" s="32">
        <v>3003</v>
      </c>
      <c r="BC15" s="33">
        <f t="shared" si="33"/>
        <v>0.75775656324582341</v>
      </c>
      <c r="BD15" s="34">
        <v>2</v>
      </c>
      <c r="BE15" s="34">
        <v>156</v>
      </c>
      <c r="BF15" s="34">
        <v>501</v>
      </c>
      <c r="BG15" s="33">
        <f t="shared" si="34"/>
        <v>0.75871121718377088</v>
      </c>
      <c r="BH15" s="33">
        <f t="shared" si="35"/>
        <v>0.75871121718377088</v>
      </c>
      <c r="BI15" s="33">
        <f t="shared" si="36"/>
        <v>0.71431980906921244</v>
      </c>
      <c r="BJ15" s="33">
        <f t="shared" si="37"/>
        <v>0.71312649164677799</v>
      </c>
      <c r="BK15" s="33">
        <f t="shared" si="38"/>
        <v>0.71312649164677799</v>
      </c>
      <c r="BL15" s="33">
        <f t="shared" si="39"/>
        <v>0.71312649164677799</v>
      </c>
      <c r="BM15" s="33">
        <f t="shared" si="40"/>
        <v>0.71527446300715991</v>
      </c>
      <c r="BN15" s="33">
        <f t="shared" si="41"/>
        <v>0.71599045346062051</v>
      </c>
      <c r="BO15" s="33">
        <f t="shared" si="42"/>
        <v>0.71670644391408111</v>
      </c>
      <c r="BP15" s="35">
        <v>8110</v>
      </c>
      <c r="BQ15" s="35">
        <v>590</v>
      </c>
      <c r="BR15" s="36"/>
      <c r="BS15" s="36"/>
      <c r="BT15" s="36"/>
      <c r="BU15" s="36">
        <v>184</v>
      </c>
      <c r="BV15" s="36">
        <v>190</v>
      </c>
      <c r="BW15" s="36">
        <v>190</v>
      </c>
      <c r="BX15" s="36">
        <v>190</v>
      </c>
      <c r="BY15" s="36">
        <v>190</v>
      </c>
      <c r="BZ15" s="36">
        <v>190</v>
      </c>
      <c r="CA15" s="36">
        <v>190</v>
      </c>
      <c r="CB15" s="33">
        <f>BR15/AH15</f>
        <v>0</v>
      </c>
      <c r="CC15" s="37">
        <v>1290</v>
      </c>
      <c r="CD15" s="37">
        <v>1383</v>
      </c>
      <c r="CE15" s="37">
        <v>1362</v>
      </c>
      <c r="CF15" s="37">
        <v>1657</v>
      </c>
      <c r="CG15" s="37">
        <v>1649</v>
      </c>
      <c r="CH15" s="37">
        <v>1665</v>
      </c>
      <c r="CI15" s="37">
        <v>1699</v>
      </c>
      <c r="CJ15" s="37">
        <v>1723</v>
      </c>
      <c r="CK15" s="37">
        <v>1683</v>
      </c>
      <c r="CL15" s="33">
        <f>BS15/AH15</f>
        <v>0</v>
      </c>
      <c r="CM15" s="33">
        <f>BT15/AH15</f>
        <v>0</v>
      </c>
      <c r="CN15" s="33">
        <f t="shared" ref="CN15:CN16" si="75">BU15/AH15</f>
        <v>4.3914081145584725E-2</v>
      </c>
      <c r="CO15" s="33">
        <f t="shared" ref="CO15:CO16" si="76">BV15/AH15</f>
        <v>4.5346062052505964E-2</v>
      </c>
      <c r="CP15" s="33">
        <f t="shared" ref="CP15:CP16" si="77">BW15/AH15</f>
        <v>4.5346062052505964E-2</v>
      </c>
      <c r="CQ15" s="33">
        <f t="shared" ref="CQ15:CQ16" si="78">BX15/AH15</f>
        <v>4.5346062052505964E-2</v>
      </c>
      <c r="CR15" s="33">
        <f t="shared" ref="CR15:CR16" si="79">BY15/AH15</f>
        <v>4.5346062052505964E-2</v>
      </c>
      <c r="CS15" s="33">
        <f t="shared" ref="CS15:CS16" si="80">BZ15/AH15</f>
        <v>4.5346062052505964E-2</v>
      </c>
      <c r="CT15" s="33">
        <f t="shared" ref="CT15:CT16" si="81">CA15/AH15</f>
        <v>4.5346062052505964E-2</v>
      </c>
      <c r="CU15" s="38">
        <f t="shared" si="50"/>
        <v>3175</v>
      </c>
      <c r="CV15" s="38">
        <f t="shared" si="50"/>
        <v>3179</v>
      </c>
      <c r="CW15" s="38">
        <f t="shared" si="50"/>
        <v>3179</v>
      </c>
      <c r="CX15" s="38">
        <f t="shared" si="50"/>
        <v>3177</v>
      </c>
      <c r="CY15" s="38">
        <f t="shared" si="51"/>
        <v>3178</v>
      </c>
      <c r="CZ15" s="38">
        <f t="shared" si="52"/>
        <v>3178</v>
      </c>
      <c r="DA15" s="38">
        <f t="shared" si="52"/>
        <v>3178</v>
      </c>
      <c r="DB15" s="38">
        <f t="shared" si="53"/>
        <v>3187</v>
      </c>
      <c r="DC15" s="38">
        <f t="shared" si="54"/>
        <v>3190</v>
      </c>
      <c r="DD15" s="38">
        <f t="shared" si="55"/>
        <v>3193</v>
      </c>
      <c r="DE15" s="39">
        <f t="shared" si="10"/>
        <v>0.75775656324582341</v>
      </c>
      <c r="DF15" s="39">
        <f t="shared" si="11"/>
        <v>0.75871121718377088</v>
      </c>
      <c r="DG15" s="39">
        <f t="shared" si="56"/>
        <v>0.75871121718377088</v>
      </c>
      <c r="DH15" s="39">
        <f t="shared" si="57"/>
        <v>0.75823389021479715</v>
      </c>
      <c r="DI15" s="39">
        <f t="shared" si="58"/>
        <v>0.75847255369928401</v>
      </c>
      <c r="DJ15" s="39">
        <f t="shared" si="59"/>
        <v>0.75847255369928401</v>
      </c>
      <c r="DK15" s="39">
        <f t="shared" si="60"/>
        <v>0.75847255369928401</v>
      </c>
      <c r="DL15" s="39">
        <f t="shared" si="61"/>
        <v>0.76062052505966582</v>
      </c>
      <c r="DM15" s="39">
        <f t="shared" si="62"/>
        <v>0.76133651551312653</v>
      </c>
      <c r="DN15" s="39">
        <f t="shared" si="63"/>
        <v>0.76205250596658713</v>
      </c>
      <c r="DO15" s="40">
        <v>1730</v>
      </c>
      <c r="DP15" s="41">
        <f t="shared" si="12"/>
        <v>0.37433962264150944</v>
      </c>
      <c r="DQ15" s="41">
        <f t="shared" si="13"/>
        <v>0.41182389937106917</v>
      </c>
      <c r="DR15" s="41">
        <f t="shared" si="14"/>
        <v>0.49836477987421385</v>
      </c>
      <c r="DS15" s="41">
        <f t="shared" si="15"/>
        <v>0.50591194968553455</v>
      </c>
      <c r="DT15" s="41">
        <f t="shared" si="16"/>
        <v>0.53056603773584909</v>
      </c>
      <c r="DU15" s="41">
        <f t="shared" si="17"/>
        <v>0.60251572327044023</v>
      </c>
      <c r="DV15" s="41">
        <f t="shared" si="18"/>
        <v>0.73911949685534595</v>
      </c>
      <c r="DW15" s="33">
        <f t="shared" si="19"/>
        <v>0.71813842482100243</v>
      </c>
      <c r="DX15" s="41">
        <f t="shared" si="20"/>
        <v>0.32452830188679244</v>
      </c>
      <c r="DY15" s="41">
        <f t="shared" si="21"/>
        <v>0.3479245283018868</v>
      </c>
      <c r="DZ15" s="57">
        <v>16</v>
      </c>
      <c r="EA15" s="57">
        <v>15</v>
      </c>
      <c r="EB15" s="58">
        <v>100</v>
      </c>
      <c r="EC15" s="41">
        <f t="shared" si="22"/>
        <v>0.41685534591194967</v>
      </c>
      <c r="ED15" s="41">
        <f t="shared" si="23"/>
        <v>0.41484276729559749</v>
      </c>
      <c r="EE15" s="41">
        <f t="shared" si="24"/>
        <v>0.4188679245283019</v>
      </c>
      <c r="EF15" s="41">
        <f t="shared" si="25"/>
        <v>0.42742138364779875</v>
      </c>
      <c r="EG15" s="41">
        <f t="shared" si="26"/>
        <v>0.43345911949685534</v>
      </c>
      <c r="EH15" s="44">
        <v>1730</v>
      </c>
      <c r="EI15" s="44">
        <v>1734</v>
      </c>
      <c r="EJ15" s="44">
        <v>1756</v>
      </c>
      <c r="EK15" s="44">
        <v>1828</v>
      </c>
      <c r="EL15" s="44">
        <v>1828</v>
      </c>
      <c r="EM15" s="44">
        <v>1828</v>
      </c>
      <c r="EN15" s="44">
        <v>1828</v>
      </c>
      <c r="EO15" s="44">
        <v>1829</v>
      </c>
      <c r="EP15" s="44">
        <v>1830</v>
      </c>
      <c r="EQ15" s="33">
        <f t="shared" si="27"/>
        <v>0.41288782816229119</v>
      </c>
      <c r="ER15" s="46">
        <v>2000</v>
      </c>
      <c r="ES15" s="59">
        <v>501</v>
      </c>
      <c r="ET15" s="33">
        <f t="shared" si="28"/>
        <v>0.41288782816229119</v>
      </c>
      <c r="EU15" s="33">
        <f t="shared" si="64"/>
        <v>0.41384248210023866</v>
      </c>
      <c r="EV15" s="33">
        <f t="shared" si="65"/>
        <v>0.41909307875894986</v>
      </c>
      <c r="EW15" s="33">
        <f t="shared" si="66"/>
        <v>0.43627684964200475</v>
      </c>
      <c r="EX15" s="33">
        <f t="shared" si="67"/>
        <v>0.43627684964200475</v>
      </c>
      <c r="EY15" s="33">
        <f t="shared" si="68"/>
        <v>0.43627684964200475</v>
      </c>
      <c r="EZ15" s="33">
        <f t="shared" si="69"/>
        <v>0.43627684964200475</v>
      </c>
      <c r="FA15" s="33">
        <f t="shared" si="70"/>
        <v>0.43651551312649167</v>
      </c>
      <c r="FB15" s="33">
        <f t="shared" si="71"/>
        <v>0.43675417661097854</v>
      </c>
      <c r="FC15" s="47">
        <f t="shared" si="72"/>
        <v>-0.3252983293556086</v>
      </c>
      <c r="FD15" s="56">
        <v>0</v>
      </c>
      <c r="FE15" s="56">
        <v>0</v>
      </c>
      <c r="FF15" s="56">
        <v>4</v>
      </c>
      <c r="FG15" s="56">
        <v>7</v>
      </c>
      <c r="FH15" s="56">
        <v>7</v>
      </c>
      <c r="FI15" s="56">
        <v>8</v>
      </c>
      <c r="FJ15" s="56">
        <v>8</v>
      </c>
      <c r="FK15" s="56">
        <v>10</v>
      </c>
      <c r="FL15" s="56">
        <v>10</v>
      </c>
      <c r="FM15" s="49">
        <f t="shared" ref="FM15:FM16" si="82">FL15/$GD$1</f>
        <v>1</v>
      </c>
      <c r="FN15" s="56">
        <f>BF15/(ES15/100)</f>
        <v>100</v>
      </c>
      <c r="FO15" s="50">
        <f>ES15/(AF15/100)</f>
        <v>12.60377358490566</v>
      </c>
      <c r="FP15" s="51">
        <f>BF15/(AF15/100)</f>
        <v>12.60377358490566</v>
      </c>
      <c r="FQ15" s="52">
        <f>ER15*ES15</f>
        <v>1002000</v>
      </c>
      <c r="FR15" s="52">
        <f>ER15*BF15</f>
        <v>1002000</v>
      </c>
      <c r="FS15" s="53">
        <v>955432</v>
      </c>
      <c r="FT15" s="53">
        <v>955432</v>
      </c>
      <c r="FU15" s="53">
        <f>FR15-FS15</f>
        <v>46568</v>
      </c>
      <c r="FV15" s="52">
        <v>46568</v>
      </c>
      <c r="FW15" s="53">
        <f>FQ15-FS15</f>
        <v>46568</v>
      </c>
      <c r="FX15" s="53">
        <v>501</v>
      </c>
      <c r="FY15" s="53">
        <v>501</v>
      </c>
      <c r="FZ15" s="54">
        <f t="shared" si="30"/>
        <v>28.50314465408805</v>
      </c>
      <c r="GA15" s="54">
        <f t="shared" si="31"/>
        <v>27.769607843137258</v>
      </c>
      <c r="GB15" s="48">
        <f t="shared" si="32"/>
        <v>3.9245283018867925</v>
      </c>
    </row>
    <row r="16" spans="1:187" x14ac:dyDescent="0.25">
      <c r="A16" s="23" t="s">
        <v>229</v>
      </c>
      <c r="B16" s="24">
        <v>1</v>
      </c>
      <c r="C16" s="24">
        <v>7</v>
      </c>
      <c r="D16" s="24">
        <f t="shared" si="0"/>
        <v>620</v>
      </c>
      <c r="E16" s="24">
        <v>30</v>
      </c>
      <c r="F16" s="24">
        <v>0</v>
      </c>
      <c r="G16" s="24">
        <v>34</v>
      </c>
      <c r="H16" s="24">
        <v>27</v>
      </c>
      <c r="I16" s="24">
        <v>52</v>
      </c>
      <c r="J16" s="24">
        <v>373</v>
      </c>
      <c r="K16" s="24">
        <v>0</v>
      </c>
      <c r="L16" s="24">
        <v>104</v>
      </c>
      <c r="M16" s="24">
        <v>0</v>
      </c>
      <c r="N16" s="24">
        <v>7</v>
      </c>
      <c r="O16" s="24">
        <v>7</v>
      </c>
      <c r="P16" s="24">
        <v>7</v>
      </c>
      <c r="Q16" s="24">
        <v>7</v>
      </c>
      <c r="R16" s="24">
        <f t="shared" si="1"/>
        <v>0</v>
      </c>
      <c r="S16" s="25">
        <v>7744</v>
      </c>
      <c r="T16" s="26">
        <v>990</v>
      </c>
      <c r="U16" s="26">
        <v>1212</v>
      </c>
      <c r="V16" s="26">
        <v>1740</v>
      </c>
      <c r="W16" s="26">
        <f t="shared" si="2"/>
        <v>222</v>
      </c>
      <c r="X16" s="26">
        <v>2286</v>
      </c>
      <c r="Y16" s="25">
        <v>7995</v>
      </c>
      <c r="Z16" s="26">
        <v>2899</v>
      </c>
      <c r="AA16" s="26">
        <v>3766</v>
      </c>
      <c r="AB16" s="26">
        <v>3871</v>
      </c>
      <c r="AC16" s="26">
        <f t="shared" si="3"/>
        <v>105</v>
      </c>
      <c r="AD16" s="27">
        <f t="shared" si="4"/>
        <v>2.7881040892193312</v>
      </c>
      <c r="AE16" s="28">
        <v>225</v>
      </c>
      <c r="AF16" s="29">
        <f>[1]Лист1!B17</f>
        <v>7995</v>
      </c>
      <c r="AG16" s="76">
        <v>5997</v>
      </c>
      <c r="AH16" s="60">
        <v>7816</v>
      </c>
      <c r="AI16" s="30">
        <v>3272</v>
      </c>
      <c r="AJ16" s="30">
        <v>3758</v>
      </c>
      <c r="AK16" s="31">
        <f t="shared" si="5"/>
        <v>48.527892561983471</v>
      </c>
      <c r="AL16" s="31">
        <f t="shared" si="6"/>
        <v>47.004377736085054</v>
      </c>
      <c r="AM16" s="32">
        <v>4072</v>
      </c>
      <c r="AN16" s="32">
        <v>4704</v>
      </c>
      <c r="AO16" s="32">
        <v>4910</v>
      </c>
      <c r="AP16" s="32">
        <v>5004</v>
      </c>
      <c r="AQ16" s="32">
        <v>5545</v>
      </c>
      <c r="AR16" s="32">
        <v>5839</v>
      </c>
      <c r="AS16" s="32">
        <v>5974</v>
      </c>
      <c r="AT16" s="32">
        <v>5916</v>
      </c>
      <c r="AU16" s="32">
        <v>5710</v>
      </c>
      <c r="AV16" s="32">
        <v>5565</v>
      </c>
      <c r="AW16" s="32">
        <v>5551</v>
      </c>
      <c r="AX16" s="32">
        <v>5548</v>
      </c>
      <c r="AY16" s="32">
        <v>5549</v>
      </c>
      <c r="AZ16" s="32">
        <v>5549</v>
      </c>
      <c r="BA16" s="32">
        <v>5552</v>
      </c>
      <c r="BB16" s="32">
        <v>5552</v>
      </c>
      <c r="BC16" s="33">
        <f t="shared" si="33"/>
        <v>0.76432958034800413</v>
      </c>
      <c r="BD16" s="34">
        <v>203</v>
      </c>
      <c r="BE16" s="34">
        <v>349</v>
      </c>
      <c r="BF16" s="34">
        <v>500</v>
      </c>
      <c r="BG16" s="33">
        <f t="shared" si="34"/>
        <v>0.75690890481064488</v>
      </c>
      <c r="BH16" s="33">
        <f t="shared" si="35"/>
        <v>0.73055271238485153</v>
      </c>
      <c r="BI16" s="33">
        <f t="shared" si="36"/>
        <v>0.71200102354145345</v>
      </c>
      <c r="BJ16" s="33">
        <f t="shared" si="37"/>
        <v>0.7102098259979529</v>
      </c>
      <c r="BK16" s="33">
        <f t="shared" si="38"/>
        <v>0.70982599795291712</v>
      </c>
      <c r="BL16" s="33">
        <f t="shared" si="39"/>
        <v>0.70995394063459571</v>
      </c>
      <c r="BM16" s="33">
        <f t="shared" si="40"/>
        <v>0.70995394063459571</v>
      </c>
      <c r="BN16" s="33">
        <f t="shared" si="41"/>
        <v>0.7103377686796315</v>
      </c>
      <c r="BO16" s="33">
        <f t="shared" si="42"/>
        <v>0.7103377686796315</v>
      </c>
      <c r="BP16" s="35">
        <v>6670</v>
      </c>
      <c r="BQ16" s="35">
        <v>500</v>
      </c>
      <c r="BR16" s="36">
        <v>51</v>
      </c>
      <c r="BS16" s="36">
        <v>110</v>
      </c>
      <c r="BT16" s="36">
        <v>314</v>
      </c>
      <c r="BU16" s="36">
        <v>456</v>
      </c>
      <c r="BV16" s="36">
        <v>493</v>
      </c>
      <c r="BW16" s="36">
        <v>500</v>
      </c>
      <c r="BX16" s="36">
        <v>500</v>
      </c>
      <c r="BY16" s="36">
        <v>500</v>
      </c>
      <c r="BZ16" s="36">
        <v>500</v>
      </c>
      <c r="CA16" s="36">
        <v>500</v>
      </c>
      <c r="CB16" s="33">
        <f>BR16/AH16</f>
        <v>6.5250767656090071E-3</v>
      </c>
      <c r="CC16" s="37">
        <v>715</v>
      </c>
      <c r="CD16" s="37">
        <v>1581</v>
      </c>
      <c r="CE16" s="37">
        <v>894</v>
      </c>
      <c r="CF16" s="37">
        <v>2366</v>
      </c>
      <c r="CG16" s="37">
        <v>2579</v>
      </c>
      <c r="CH16" s="37">
        <v>2487</v>
      </c>
      <c r="CI16" s="37">
        <v>2537</v>
      </c>
      <c r="CJ16" s="37">
        <v>2540</v>
      </c>
      <c r="CK16" s="37">
        <v>2712</v>
      </c>
      <c r="CL16" s="33">
        <f>BS16/AH16</f>
        <v>1.4073694984646877E-2</v>
      </c>
      <c r="CM16" s="33">
        <f>BT16/AH16</f>
        <v>4.0174002047082907E-2</v>
      </c>
      <c r="CN16" s="33">
        <f t="shared" si="75"/>
        <v>5.8341862845445243E-2</v>
      </c>
      <c r="CO16" s="33">
        <f t="shared" si="76"/>
        <v>6.3075742067553731E-2</v>
      </c>
      <c r="CP16" s="33">
        <f t="shared" si="77"/>
        <v>6.3971340839303989E-2</v>
      </c>
      <c r="CQ16" s="33">
        <f t="shared" si="78"/>
        <v>6.3971340839303989E-2</v>
      </c>
      <c r="CR16" s="33">
        <f t="shared" si="79"/>
        <v>6.3971340839303989E-2</v>
      </c>
      <c r="CS16" s="33">
        <f t="shared" si="80"/>
        <v>6.3971340839303989E-2</v>
      </c>
      <c r="CT16" s="33">
        <f t="shared" si="81"/>
        <v>6.3971340839303989E-2</v>
      </c>
      <c r="CU16" s="38">
        <f t="shared" si="50"/>
        <v>6025</v>
      </c>
      <c r="CV16" s="38">
        <f t="shared" si="50"/>
        <v>6026</v>
      </c>
      <c r="CW16" s="38">
        <f t="shared" si="50"/>
        <v>6024</v>
      </c>
      <c r="CX16" s="38">
        <f t="shared" si="50"/>
        <v>6021</v>
      </c>
      <c r="CY16" s="38">
        <f t="shared" si="51"/>
        <v>6044</v>
      </c>
      <c r="CZ16" s="38">
        <f t="shared" si="52"/>
        <v>6048</v>
      </c>
      <c r="DA16" s="38">
        <f t="shared" si="52"/>
        <v>6049</v>
      </c>
      <c r="DB16" s="38">
        <f t="shared" si="53"/>
        <v>6049</v>
      </c>
      <c r="DC16" s="38">
        <f t="shared" si="54"/>
        <v>6052</v>
      </c>
      <c r="DD16" s="38">
        <f t="shared" si="55"/>
        <v>6052</v>
      </c>
      <c r="DE16" s="39">
        <f t="shared" si="10"/>
        <v>0.77085465711361312</v>
      </c>
      <c r="DF16" s="39">
        <f t="shared" si="11"/>
        <v>0.77098259979529171</v>
      </c>
      <c r="DG16" s="39">
        <f t="shared" si="56"/>
        <v>0.77072671443193452</v>
      </c>
      <c r="DH16" s="39">
        <f t="shared" si="57"/>
        <v>0.77034288638689863</v>
      </c>
      <c r="DI16" s="39">
        <f t="shared" si="58"/>
        <v>0.77328556806550663</v>
      </c>
      <c r="DJ16" s="39">
        <f t="shared" si="59"/>
        <v>0.77379733879222112</v>
      </c>
      <c r="DK16" s="39">
        <f t="shared" si="60"/>
        <v>0.77392528147389972</v>
      </c>
      <c r="DL16" s="39">
        <f t="shared" si="61"/>
        <v>0.77392528147389972</v>
      </c>
      <c r="DM16" s="39">
        <f t="shared" si="62"/>
        <v>0.7743091095189355</v>
      </c>
      <c r="DN16" s="39">
        <f t="shared" si="63"/>
        <v>0.7743091095189355</v>
      </c>
      <c r="DO16" s="40">
        <v>2848</v>
      </c>
      <c r="DP16" s="41">
        <f t="shared" si="12"/>
        <v>0.43464665415884929</v>
      </c>
      <c r="DQ16" s="41">
        <f t="shared" si="13"/>
        <v>0.51369606003752344</v>
      </c>
      <c r="DR16" s="41">
        <f t="shared" si="14"/>
        <v>0.57185741088180109</v>
      </c>
      <c r="DS16" s="41">
        <f t="shared" si="15"/>
        <v>0.65090681676047535</v>
      </c>
      <c r="DT16" s="41">
        <f t="shared" si="16"/>
        <v>0.67667292057535955</v>
      </c>
      <c r="DU16" s="41">
        <f t="shared" si="17"/>
        <v>0.6884302689180738</v>
      </c>
      <c r="DV16" s="41">
        <f t="shared" si="18"/>
        <v>0.69355847404627891</v>
      </c>
      <c r="DW16" s="33">
        <f t="shared" si="19"/>
        <v>0.74705731832139199</v>
      </c>
      <c r="DX16" s="41">
        <f t="shared" si="20"/>
        <v>8.943089430894309E-2</v>
      </c>
      <c r="DY16" s="41">
        <f t="shared" si="21"/>
        <v>0.19774859287054408</v>
      </c>
      <c r="DZ16" s="57">
        <v>7</v>
      </c>
      <c r="EA16" s="57">
        <v>7</v>
      </c>
      <c r="EB16" s="58">
        <v>86.67</v>
      </c>
      <c r="EC16" s="41">
        <f t="shared" si="22"/>
        <v>0.29593495934959352</v>
      </c>
      <c r="ED16" s="41">
        <f t="shared" si="23"/>
        <v>0.32257661038148844</v>
      </c>
      <c r="EE16" s="41">
        <f t="shared" si="24"/>
        <v>0.31106941838649155</v>
      </c>
      <c r="EF16" s="41">
        <f t="shared" si="25"/>
        <v>0.31732332707942462</v>
      </c>
      <c r="EG16" s="41">
        <f t="shared" si="26"/>
        <v>0.31769856160100063</v>
      </c>
      <c r="EH16" s="44">
        <v>2849</v>
      </c>
      <c r="EI16" s="44">
        <v>2851</v>
      </c>
      <c r="EJ16" s="44">
        <v>2857</v>
      </c>
      <c r="EK16" s="44">
        <v>2869</v>
      </c>
      <c r="EL16" s="44">
        <v>2870</v>
      </c>
      <c r="EM16" s="44">
        <v>2902</v>
      </c>
      <c r="EN16" s="44">
        <v>3008</v>
      </c>
      <c r="EO16" s="44">
        <v>3023</v>
      </c>
      <c r="EP16" s="44">
        <v>3029</v>
      </c>
      <c r="EQ16" s="33">
        <f t="shared" si="27"/>
        <v>0.36438075742067555</v>
      </c>
      <c r="ER16" s="46">
        <v>5800</v>
      </c>
      <c r="ES16" s="59">
        <v>500</v>
      </c>
      <c r="ET16" s="33">
        <f t="shared" si="28"/>
        <v>0.36450870010235414</v>
      </c>
      <c r="EU16" s="33">
        <f t="shared" si="64"/>
        <v>0.36476458546571139</v>
      </c>
      <c r="EV16" s="33">
        <f t="shared" si="65"/>
        <v>0.36553224155578301</v>
      </c>
      <c r="EW16" s="33">
        <f t="shared" si="66"/>
        <v>0.36706755373592631</v>
      </c>
      <c r="EX16" s="33">
        <f t="shared" si="67"/>
        <v>0.36719549641760491</v>
      </c>
      <c r="EY16" s="33">
        <f t="shared" si="68"/>
        <v>0.37128966223132037</v>
      </c>
      <c r="EZ16" s="33">
        <f t="shared" si="69"/>
        <v>0.38485158648925283</v>
      </c>
      <c r="FA16" s="33">
        <f t="shared" si="70"/>
        <v>0.38677072671443191</v>
      </c>
      <c r="FB16" s="33">
        <f t="shared" si="71"/>
        <v>0.38753838280450359</v>
      </c>
      <c r="FC16" s="47">
        <f t="shared" si="72"/>
        <v>-0.38677072671443191</v>
      </c>
      <c r="FD16" s="56">
        <v>8</v>
      </c>
      <c r="FE16" s="56">
        <v>9</v>
      </c>
      <c r="FF16" s="56">
        <v>10</v>
      </c>
      <c r="FG16" s="56">
        <v>10</v>
      </c>
      <c r="FH16" s="56">
        <v>10</v>
      </c>
      <c r="FI16" s="56">
        <v>10</v>
      </c>
      <c r="FJ16" s="56">
        <v>10</v>
      </c>
      <c r="FK16" s="56">
        <v>10</v>
      </c>
      <c r="FL16" s="56">
        <v>10</v>
      </c>
      <c r="FM16" s="49">
        <f t="shared" si="82"/>
        <v>1</v>
      </c>
      <c r="FN16" s="56">
        <f>BF16/(ES16/100)</f>
        <v>100</v>
      </c>
      <c r="FO16" s="50">
        <f>ES16/(AF16/100)</f>
        <v>6.2539086929330834</v>
      </c>
      <c r="FP16" s="51">
        <f>BF16/(AF16/100)</f>
        <v>6.2539086929330834</v>
      </c>
      <c r="FQ16" s="52">
        <f>ER16*ES16</f>
        <v>2900000</v>
      </c>
      <c r="FR16" s="52">
        <f>ER16*BF16</f>
        <v>2900000</v>
      </c>
      <c r="FS16" s="53">
        <v>1510034.56</v>
      </c>
      <c r="FT16" s="53">
        <v>2856799.42</v>
      </c>
      <c r="FU16" s="53">
        <f>FR16-FS16</f>
        <v>1389965.44</v>
      </c>
      <c r="FV16" s="52">
        <v>43200.58</v>
      </c>
      <c r="FW16" s="53">
        <f>FQ16-FS16</f>
        <v>1389965.44</v>
      </c>
      <c r="FX16" s="53">
        <v>540</v>
      </c>
      <c r="FY16" s="53">
        <v>288</v>
      </c>
      <c r="FZ16" s="54">
        <f t="shared" si="30"/>
        <v>49.987086776859506</v>
      </c>
      <c r="GA16" s="54">
        <f t="shared" si="31"/>
        <v>48.417761100687926</v>
      </c>
      <c r="GB16" s="48">
        <f t="shared" si="32"/>
        <v>4.365228267667292</v>
      </c>
    </row>
    <row r="17" spans="1:184" x14ac:dyDescent="0.25">
      <c r="A17" s="23" t="s">
        <v>230</v>
      </c>
      <c r="B17" s="24">
        <v>2</v>
      </c>
      <c r="C17" s="24">
        <v>3</v>
      </c>
      <c r="D17" s="24">
        <f t="shared" si="0"/>
        <v>1855</v>
      </c>
      <c r="E17" s="24">
        <v>342</v>
      </c>
      <c r="F17" s="24">
        <v>0</v>
      </c>
      <c r="G17" s="24">
        <v>347</v>
      </c>
      <c r="H17" s="24">
        <v>63</v>
      </c>
      <c r="I17" s="24">
        <v>626</v>
      </c>
      <c r="J17" s="24">
        <v>318</v>
      </c>
      <c r="K17" s="24">
        <v>0</v>
      </c>
      <c r="L17" s="24">
        <v>159</v>
      </c>
      <c r="M17" s="24">
        <v>0</v>
      </c>
      <c r="N17" s="24">
        <v>3</v>
      </c>
      <c r="O17" s="24">
        <v>4</v>
      </c>
      <c r="P17" s="24">
        <v>4</v>
      </c>
      <c r="Q17" s="24">
        <v>4</v>
      </c>
      <c r="R17" s="24">
        <f t="shared" si="1"/>
        <v>0</v>
      </c>
      <c r="S17" s="25">
        <v>2218</v>
      </c>
      <c r="T17" s="26">
        <v>352</v>
      </c>
      <c r="U17" s="26">
        <v>361</v>
      </c>
      <c r="V17" s="26">
        <v>371</v>
      </c>
      <c r="W17" s="26">
        <f t="shared" si="2"/>
        <v>9</v>
      </c>
      <c r="X17" s="26">
        <v>376</v>
      </c>
      <c r="Y17" s="25">
        <v>2289</v>
      </c>
      <c r="Z17" s="26">
        <v>455</v>
      </c>
      <c r="AA17" s="26">
        <v>591</v>
      </c>
      <c r="AB17" s="26">
        <v>619</v>
      </c>
      <c r="AC17" s="26">
        <f t="shared" si="3"/>
        <v>28</v>
      </c>
      <c r="AD17" s="27">
        <f t="shared" si="4"/>
        <v>4.7377326565143827</v>
      </c>
      <c r="AE17" s="28">
        <v>371</v>
      </c>
      <c r="AF17" s="29">
        <f>[1]Лист1!B18</f>
        <v>2289</v>
      </c>
      <c r="AG17" s="29"/>
      <c r="AH17" s="60">
        <v>2101</v>
      </c>
      <c r="AI17" s="30">
        <v>1234</v>
      </c>
      <c r="AJ17" s="30">
        <v>1296</v>
      </c>
      <c r="AK17" s="31">
        <f t="shared" si="5"/>
        <v>58.431018935978358</v>
      </c>
      <c r="AL17" s="31">
        <f t="shared" si="6"/>
        <v>56.618610747051115</v>
      </c>
      <c r="AM17" s="32">
        <v>1326</v>
      </c>
      <c r="AN17" s="32">
        <v>1328</v>
      </c>
      <c r="AO17" s="32">
        <v>1328</v>
      </c>
      <c r="AP17" s="32">
        <v>1352</v>
      </c>
      <c r="AQ17" s="32">
        <v>1353</v>
      </c>
      <c r="AR17" s="32">
        <v>1355</v>
      </c>
      <c r="AS17" s="32">
        <v>1360</v>
      </c>
      <c r="AT17" s="32">
        <v>1360</v>
      </c>
      <c r="AU17" s="32">
        <v>1356</v>
      </c>
      <c r="AV17" s="32">
        <v>1407</v>
      </c>
      <c r="AW17" s="32">
        <v>1502</v>
      </c>
      <c r="AX17" s="32">
        <v>1582</v>
      </c>
      <c r="AY17" s="32">
        <v>1593</v>
      </c>
      <c r="AZ17" s="32">
        <v>1594</v>
      </c>
      <c r="BA17" s="32">
        <v>1594</v>
      </c>
      <c r="BB17" s="32">
        <v>1593</v>
      </c>
      <c r="BC17" s="33">
        <f t="shared" si="33"/>
        <v>0.64731080437886723</v>
      </c>
      <c r="BD17" s="34"/>
      <c r="BE17" s="34"/>
      <c r="BF17" s="34"/>
      <c r="BG17" s="33">
        <f t="shared" si="34"/>
        <v>0.64731080437886723</v>
      </c>
      <c r="BH17" s="33">
        <f t="shared" si="35"/>
        <v>0.64540694907187057</v>
      </c>
      <c r="BI17" s="33">
        <f t="shared" si="36"/>
        <v>0.66968110423607807</v>
      </c>
      <c r="BJ17" s="33">
        <f t="shared" si="37"/>
        <v>0.71489766777724895</v>
      </c>
      <c r="BK17" s="33">
        <f t="shared" si="38"/>
        <v>0.75297477391718226</v>
      </c>
      <c r="BL17" s="33">
        <f t="shared" si="39"/>
        <v>0.75821037601142316</v>
      </c>
      <c r="BM17" s="33">
        <f t="shared" si="40"/>
        <v>0.75868633983817235</v>
      </c>
      <c r="BN17" s="33">
        <f t="shared" si="41"/>
        <v>0.75868633983817235</v>
      </c>
      <c r="BO17" s="33">
        <f t="shared" si="42"/>
        <v>0.75821037601142316</v>
      </c>
      <c r="BP17" s="67">
        <v>4120</v>
      </c>
      <c r="BQ17" s="67">
        <v>36</v>
      </c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3"/>
      <c r="CC17" s="37"/>
      <c r="CD17" s="37"/>
      <c r="CE17" s="37"/>
      <c r="CF17" s="37"/>
      <c r="CG17" s="37"/>
      <c r="CH17" s="37"/>
      <c r="CI17" s="37"/>
      <c r="CJ17" s="37"/>
      <c r="CK17" s="37"/>
      <c r="CL17" s="33"/>
      <c r="CM17" s="33"/>
      <c r="CN17" s="33"/>
      <c r="CO17" s="33"/>
      <c r="CP17" s="33"/>
      <c r="CQ17" s="33"/>
      <c r="CR17" s="33"/>
      <c r="CS17" s="33"/>
      <c r="CT17" s="33"/>
      <c r="CU17" s="38">
        <f t="shared" si="50"/>
        <v>1360</v>
      </c>
      <c r="CV17" s="38">
        <f t="shared" si="50"/>
        <v>1360</v>
      </c>
      <c r="CW17" s="38">
        <f t="shared" si="50"/>
        <v>1356</v>
      </c>
      <c r="CX17" s="38">
        <f t="shared" si="50"/>
        <v>1407</v>
      </c>
      <c r="CY17" s="38">
        <f t="shared" si="51"/>
        <v>1502</v>
      </c>
      <c r="CZ17" s="38">
        <f t="shared" si="52"/>
        <v>1582</v>
      </c>
      <c r="DA17" s="38">
        <f t="shared" si="52"/>
        <v>1593</v>
      </c>
      <c r="DB17" s="38">
        <f t="shared" si="53"/>
        <v>1594</v>
      </c>
      <c r="DC17" s="38">
        <f t="shared" si="54"/>
        <v>1594</v>
      </c>
      <c r="DD17" s="38">
        <f t="shared" si="55"/>
        <v>1593</v>
      </c>
      <c r="DE17" s="39">
        <f t="shared" si="10"/>
        <v>0.64731080437886723</v>
      </c>
      <c r="DF17" s="39">
        <f t="shared" si="11"/>
        <v>0.64731080437886723</v>
      </c>
      <c r="DG17" s="39">
        <f t="shared" si="56"/>
        <v>0.64540694907187057</v>
      </c>
      <c r="DH17" s="39">
        <f t="shared" si="57"/>
        <v>0.66968110423607807</v>
      </c>
      <c r="DI17" s="39">
        <f t="shared" si="58"/>
        <v>0.71489766777724895</v>
      </c>
      <c r="DJ17" s="39">
        <f t="shared" si="59"/>
        <v>0.75297477391718226</v>
      </c>
      <c r="DK17" s="39">
        <f t="shared" si="60"/>
        <v>0.75821037601142316</v>
      </c>
      <c r="DL17" s="39">
        <f t="shared" si="61"/>
        <v>0.75868633983817235</v>
      </c>
      <c r="DM17" s="39">
        <f t="shared" si="62"/>
        <v>0.75868633983817235</v>
      </c>
      <c r="DN17" s="39">
        <f t="shared" si="63"/>
        <v>0.75821037601142316</v>
      </c>
      <c r="DO17" s="40">
        <v>939</v>
      </c>
      <c r="DP17" s="41">
        <f t="shared" si="12"/>
        <v>0.53910004368719966</v>
      </c>
      <c r="DQ17" s="41">
        <f t="shared" si="13"/>
        <v>0.56618610747051112</v>
      </c>
      <c r="DR17" s="41">
        <f t="shared" si="14"/>
        <v>0.57929226736566186</v>
      </c>
      <c r="DS17" s="41">
        <f t="shared" si="15"/>
        <v>0.58016601135867196</v>
      </c>
      <c r="DT17" s="41">
        <f t="shared" si="16"/>
        <v>0.58016601135867196</v>
      </c>
      <c r="DU17" s="41">
        <f t="shared" si="17"/>
        <v>0.59065093927479251</v>
      </c>
      <c r="DV17" s="41">
        <f t="shared" si="18"/>
        <v>0.5910878112712975</v>
      </c>
      <c r="DW17" s="33">
        <f t="shared" si="19"/>
        <v>0.64493098524512138</v>
      </c>
      <c r="DX17" s="41">
        <f t="shared" si="20"/>
        <v>0</v>
      </c>
      <c r="DY17" s="41">
        <f t="shared" si="21"/>
        <v>0</v>
      </c>
      <c r="DZ17" s="42"/>
      <c r="EA17" s="42"/>
      <c r="EB17" s="43"/>
      <c r="EC17" s="41">
        <f t="shared" si="22"/>
        <v>0</v>
      </c>
      <c r="ED17" s="41">
        <f t="shared" si="23"/>
        <v>0</v>
      </c>
      <c r="EE17" s="41">
        <f t="shared" si="24"/>
        <v>0</v>
      </c>
      <c r="EF17" s="41">
        <f t="shared" si="25"/>
        <v>0</v>
      </c>
      <c r="EG17" s="41">
        <f t="shared" si="26"/>
        <v>0</v>
      </c>
      <c r="EH17" s="44">
        <v>939</v>
      </c>
      <c r="EI17" s="44">
        <v>939</v>
      </c>
      <c r="EJ17" s="44">
        <v>934</v>
      </c>
      <c r="EK17" s="44">
        <v>968</v>
      </c>
      <c r="EL17" s="44">
        <v>964</v>
      </c>
      <c r="EM17" s="44">
        <v>966</v>
      </c>
      <c r="EN17" s="44">
        <v>966</v>
      </c>
      <c r="EO17" s="44">
        <v>971</v>
      </c>
      <c r="EP17" s="44">
        <v>1034</v>
      </c>
      <c r="EQ17" s="33">
        <f t="shared" si="27"/>
        <v>0.44693003331746789</v>
      </c>
      <c r="ER17" s="46"/>
      <c r="ES17" s="46"/>
      <c r="ET17" s="33">
        <f t="shared" si="28"/>
        <v>0.44693003331746789</v>
      </c>
      <c r="EU17" s="33">
        <f t="shared" si="64"/>
        <v>0.44693003331746789</v>
      </c>
      <c r="EV17" s="33">
        <f t="shared" si="65"/>
        <v>0.44455021418372204</v>
      </c>
      <c r="EW17" s="33">
        <f t="shared" si="66"/>
        <v>0.4607329842931937</v>
      </c>
      <c r="EX17" s="33">
        <f t="shared" si="67"/>
        <v>0.45882912898619704</v>
      </c>
      <c r="EY17" s="33">
        <f t="shared" si="68"/>
        <v>0.45978105663969537</v>
      </c>
      <c r="EZ17" s="33">
        <f t="shared" si="69"/>
        <v>0.45978105663969537</v>
      </c>
      <c r="FA17" s="33">
        <f t="shared" si="70"/>
        <v>0.46216087577344123</v>
      </c>
      <c r="FB17" s="33">
        <f t="shared" si="71"/>
        <v>0.49214659685863876</v>
      </c>
      <c r="FC17" s="47">
        <f t="shared" si="72"/>
        <v>-0.2660637791527844</v>
      </c>
      <c r="FD17" s="48"/>
      <c r="FE17" s="48"/>
      <c r="FF17" s="48"/>
      <c r="FG17" s="68">
        <v>1</v>
      </c>
      <c r="FH17" s="68">
        <v>2</v>
      </c>
      <c r="FI17" s="68">
        <v>6</v>
      </c>
      <c r="FJ17" s="68">
        <v>6</v>
      </c>
      <c r="FK17" s="68">
        <v>6</v>
      </c>
      <c r="FL17" s="68">
        <v>6</v>
      </c>
      <c r="FM17" s="69">
        <f t="shared" ref="FM17:FM18" si="83">FL17/$GE$1</f>
        <v>0.375</v>
      </c>
      <c r="FN17" s="56"/>
      <c r="FO17" s="50"/>
      <c r="FP17" s="51"/>
      <c r="FQ17" s="52"/>
      <c r="FR17" s="52"/>
      <c r="FS17" s="53"/>
      <c r="FT17" s="53"/>
      <c r="FU17" s="53"/>
      <c r="FV17" s="52"/>
      <c r="FW17" s="53"/>
      <c r="FX17" s="53"/>
      <c r="FY17" s="53"/>
      <c r="FZ17" s="54">
        <f t="shared" si="30"/>
        <v>27.908025247971146</v>
      </c>
      <c r="GA17" s="54">
        <f t="shared" si="31"/>
        <v>27.042376583660985</v>
      </c>
      <c r="GB17" s="48">
        <f t="shared" si="32"/>
        <v>0</v>
      </c>
    </row>
    <row r="18" spans="1:184" x14ac:dyDescent="0.25">
      <c r="A18" s="23" t="s">
        <v>231</v>
      </c>
      <c r="B18" s="24">
        <v>2</v>
      </c>
      <c r="C18" s="24">
        <v>4</v>
      </c>
      <c r="D18" s="24">
        <f t="shared" si="0"/>
        <v>2331</v>
      </c>
      <c r="E18" s="24">
        <v>88</v>
      </c>
      <c r="F18" s="24">
        <v>0</v>
      </c>
      <c r="G18" s="24">
        <v>80</v>
      </c>
      <c r="H18" s="24">
        <v>98</v>
      </c>
      <c r="I18" s="24">
        <v>1075</v>
      </c>
      <c r="J18" s="24">
        <v>841</v>
      </c>
      <c r="K18" s="24">
        <v>0</v>
      </c>
      <c r="L18" s="24">
        <v>149</v>
      </c>
      <c r="M18" s="24">
        <v>0</v>
      </c>
      <c r="N18" s="24">
        <v>4</v>
      </c>
      <c r="O18" s="24">
        <v>4</v>
      </c>
      <c r="P18" s="24">
        <v>4</v>
      </c>
      <c r="Q18" s="24">
        <v>5</v>
      </c>
      <c r="R18" s="24">
        <f t="shared" si="1"/>
        <v>1</v>
      </c>
      <c r="S18" s="25">
        <v>5243</v>
      </c>
      <c r="T18" s="26">
        <v>1472</v>
      </c>
      <c r="U18" s="26">
        <v>1577</v>
      </c>
      <c r="V18" s="26">
        <v>1571</v>
      </c>
      <c r="W18" s="26">
        <f t="shared" si="2"/>
        <v>105</v>
      </c>
      <c r="X18" s="26">
        <v>1617</v>
      </c>
      <c r="Y18" s="25">
        <v>5200</v>
      </c>
      <c r="Z18" s="26">
        <v>1666</v>
      </c>
      <c r="AA18" s="26">
        <v>2118</v>
      </c>
      <c r="AB18" s="26">
        <v>2133</v>
      </c>
      <c r="AC18" s="26">
        <f t="shared" si="3"/>
        <v>15</v>
      </c>
      <c r="AD18" s="27">
        <f t="shared" si="4"/>
        <v>0.70821529745042489</v>
      </c>
      <c r="AE18" s="28">
        <v>22</v>
      </c>
      <c r="AF18" s="29">
        <v>4969</v>
      </c>
      <c r="AG18" s="29">
        <v>3460</v>
      </c>
      <c r="AH18" s="60">
        <v>4969</v>
      </c>
      <c r="AI18" s="30">
        <v>3375</v>
      </c>
      <c r="AJ18" s="30">
        <v>3531</v>
      </c>
      <c r="AK18" s="31">
        <f t="shared" si="5"/>
        <v>67.34693877551021</v>
      </c>
      <c r="AL18" s="31">
        <f t="shared" si="6"/>
        <v>67.90384615384616</v>
      </c>
      <c r="AM18" s="32">
        <v>3761</v>
      </c>
      <c r="AN18" s="32">
        <v>3799</v>
      </c>
      <c r="AO18" s="32">
        <v>3819</v>
      </c>
      <c r="AP18" s="32">
        <v>3825</v>
      </c>
      <c r="AQ18" s="32">
        <v>3830</v>
      </c>
      <c r="AR18" s="32">
        <v>3830</v>
      </c>
      <c r="AS18" s="32">
        <v>3844</v>
      </c>
      <c r="AT18" s="32">
        <v>3839</v>
      </c>
      <c r="AU18" s="32">
        <v>3839</v>
      </c>
      <c r="AV18" s="32">
        <v>3881</v>
      </c>
      <c r="AW18" s="32">
        <v>3887</v>
      </c>
      <c r="AX18" s="32">
        <v>3887</v>
      </c>
      <c r="AY18" s="32">
        <v>3888</v>
      </c>
      <c r="AZ18" s="32">
        <v>3891</v>
      </c>
      <c r="BA18" s="32">
        <v>3892</v>
      </c>
      <c r="BB18" s="32">
        <v>3893</v>
      </c>
      <c r="BC18" s="33">
        <f t="shared" si="33"/>
        <v>0.77359629704165833</v>
      </c>
      <c r="BD18" s="34"/>
      <c r="BE18" s="34"/>
      <c r="BF18" s="34"/>
      <c r="BG18" s="33">
        <f t="shared" si="34"/>
        <v>0.77259005836184347</v>
      </c>
      <c r="BH18" s="33">
        <f t="shared" si="35"/>
        <v>0.77259005836184347</v>
      </c>
      <c r="BI18" s="33">
        <f t="shared" si="36"/>
        <v>0.78104246327228821</v>
      </c>
      <c r="BJ18" s="33">
        <f t="shared" si="37"/>
        <v>0.78224994968806605</v>
      </c>
      <c r="BK18" s="33">
        <f t="shared" si="38"/>
        <v>0.78224994968806605</v>
      </c>
      <c r="BL18" s="33">
        <f t="shared" si="39"/>
        <v>0.78245119742402902</v>
      </c>
      <c r="BM18" s="33">
        <f t="shared" si="40"/>
        <v>0.78305494063191794</v>
      </c>
      <c r="BN18" s="33">
        <f t="shared" si="41"/>
        <v>0.78325618836788091</v>
      </c>
      <c r="BO18" s="33">
        <f t="shared" si="42"/>
        <v>0.78345743610384389</v>
      </c>
      <c r="BP18" s="67">
        <v>3300</v>
      </c>
      <c r="BQ18" s="67">
        <v>75</v>
      </c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3"/>
      <c r="CC18" s="37"/>
      <c r="CD18" s="37"/>
      <c r="CE18" s="37"/>
      <c r="CF18" s="37"/>
      <c r="CG18" s="37"/>
      <c r="CH18" s="37"/>
      <c r="CI18" s="37"/>
      <c r="CJ18" s="37"/>
      <c r="CK18" s="37"/>
      <c r="CL18" s="33"/>
      <c r="CM18" s="33"/>
      <c r="CN18" s="33"/>
      <c r="CO18" s="33"/>
      <c r="CP18" s="33"/>
      <c r="CQ18" s="33"/>
      <c r="CR18" s="33"/>
      <c r="CS18" s="33"/>
      <c r="CT18" s="33"/>
      <c r="CU18" s="38">
        <f t="shared" si="50"/>
        <v>3844</v>
      </c>
      <c r="CV18" s="38">
        <f t="shared" si="50"/>
        <v>3839</v>
      </c>
      <c r="CW18" s="38">
        <f t="shared" si="50"/>
        <v>3839</v>
      </c>
      <c r="CX18" s="38">
        <f t="shared" si="50"/>
        <v>3881</v>
      </c>
      <c r="CY18" s="38">
        <f t="shared" si="51"/>
        <v>3887</v>
      </c>
      <c r="CZ18" s="38">
        <f t="shared" si="52"/>
        <v>3887</v>
      </c>
      <c r="DA18" s="38">
        <f t="shared" si="52"/>
        <v>3888</v>
      </c>
      <c r="DB18" s="38">
        <f t="shared" si="53"/>
        <v>3891</v>
      </c>
      <c r="DC18" s="38">
        <f t="shared" si="54"/>
        <v>3892</v>
      </c>
      <c r="DD18" s="38">
        <f t="shared" si="55"/>
        <v>3893</v>
      </c>
      <c r="DE18" s="39">
        <f t="shared" si="10"/>
        <v>0.77359629704165833</v>
      </c>
      <c r="DF18" s="39">
        <f t="shared" si="11"/>
        <v>0.77259005836184347</v>
      </c>
      <c r="DG18" s="39">
        <f t="shared" si="56"/>
        <v>0.77259005836184347</v>
      </c>
      <c r="DH18" s="39">
        <f t="shared" si="57"/>
        <v>0.78104246327228821</v>
      </c>
      <c r="DI18" s="39">
        <f t="shared" si="58"/>
        <v>0.78224994968806605</v>
      </c>
      <c r="DJ18" s="39">
        <f t="shared" si="59"/>
        <v>0.78224994968806605</v>
      </c>
      <c r="DK18" s="39">
        <f t="shared" si="60"/>
        <v>0.78245119742402902</v>
      </c>
      <c r="DL18" s="39">
        <f t="shared" si="61"/>
        <v>0.78305494063191794</v>
      </c>
      <c r="DM18" s="39">
        <f t="shared" si="62"/>
        <v>0.78325618836788091</v>
      </c>
      <c r="DN18" s="39">
        <f t="shared" si="63"/>
        <v>0.78345743610384389</v>
      </c>
      <c r="DO18" s="40">
        <v>2863</v>
      </c>
      <c r="DP18" s="41">
        <f t="shared" si="12"/>
        <v>0.67921110887502512</v>
      </c>
      <c r="DQ18" s="41">
        <f t="shared" si="13"/>
        <v>0.71060575568524853</v>
      </c>
      <c r="DR18" s="41">
        <f t="shared" si="14"/>
        <v>0.75689273495673171</v>
      </c>
      <c r="DS18" s="41">
        <f t="shared" si="15"/>
        <v>0.76454014892332456</v>
      </c>
      <c r="DT18" s="41">
        <f t="shared" si="16"/>
        <v>0.76856510364258401</v>
      </c>
      <c r="DU18" s="41">
        <f t="shared" si="17"/>
        <v>0.76977259005836185</v>
      </c>
      <c r="DV18" s="41">
        <f t="shared" si="18"/>
        <v>0.77077882873817671</v>
      </c>
      <c r="DW18" s="33">
        <f t="shared" si="19"/>
        <v>0.77077882873817671</v>
      </c>
      <c r="DX18" s="41">
        <f t="shared" si="20"/>
        <v>0</v>
      </c>
      <c r="DY18" s="41">
        <f t="shared" si="21"/>
        <v>0</v>
      </c>
      <c r="DZ18" s="42"/>
      <c r="EA18" s="42"/>
      <c r="EB18" s="43"/>
      <c r="EC18" s="41">
        <f t="shared" si="22"/>
        <v>0</v>
      </c>
      <c r="ED18" s="41">
        <f t="shared" si="23"/>
        <v>0</v>
      </c>
      <c r="EE18" s="41">
        <f t="shared" si="24"/>
        <v>0</v>
      </c>
      <c r="EF18" s="41">
        <f t="shared" si="25"/>
        <v>0</v>
      </c>
      <c r="EG18" s="41">
        <f t="shared" si="26"/>
        <v>0</v>
      </c>
      <c r="EH18" s="44">
        <v>2862</v>
      </c>
      <c r="EI18" s="44">
        <v>2867</v>
      </c>
      <c r="EJ18" s="44">
        <v>2865</v>
      </c>
      <c r="EK18" s="44">
        <v>2868</v>
      </c>
      <c r="EL18" s="44">
        <v>2871</v>
      </c>
      <c r="EM18" s="44">
        <v>2879</v>
      </c>
      <c r="EN18" s="44">
        <v>2879</v>
      </c>
      <c r="EO18" s="44">
        <v>2879</v>
      </c>
      <c r="EP18" s="44">
        <v>2936</v>
      </c>
      <c r="EQ18" s="33">
        <f t="shared" si="27"/>
        <v>0.57617226806198429</v>
      </c>
      <c r="ER18" s="46"/>
      <c r="ES18" s="46"/>
      <c r="ET18" s="33">
        <f t="shared" si="28"/>
        <v>0.57597102032602132</v>
      </c>
      <c r="EU18" s="33">
        <f t="shared" si="64"/>
        <v>0.57697725900583618</v>
      </c>
      <c r="EV18" s="33">
        <f t="shared" si="65"/>
        <v>0.57657476353391024</v>
      </c>
      <c r="EW18" s="33">
        <f t="shared" si="66"/>
        <v>0.57717850674179916</v>
      </c>
      <c r="EX18" s="33">
        <f t="shared" si="67"/>
        <v>0.57778224994968808</v>
      </c>
      <c r="EY18" s="33">
        <f t="shared" si="68"/>
        <v>0.57939223183739186</v>
      </c>
      <c r="EZ18" s="33">
        <f t="shared" si="69"/>
        <v>0.57939223183739186</v>
      </c>
      <c r="FA18" s="33">
        <f t="shared" si="70"/>
        <v>0.57939223183739186</v>
      </c>
      <c r="FB18" s="33">
        <f t="shared" si="71"/>
        <v>0.59086335278728119</v>
      </c>
      <c r="FC18" s="47">
        <f t="shared" si="72"/>
        <v>-0.19259408331656269</v>
      </c>
      <c r="FD18" s="48"/>
      <c r="FE18" s="48"/>
      <c r="FF18" s="48"/>
      <c r="FG18" s="68">
        <v>0</v>
      </c>
      <c r="FH18" s="68">
        <v>3</v>
      </c>
      <c r="FI18" s="68">
        <v>5</v>
      </c>
      <c r="FJ18" s="68">
        <v>6</v>
      </c>
      <c r="FK18" s="68">
        <v>6</v>
      </c>
      <c r="FL18" s="68">
        <v>7</v>
      </c>
      <c r="FM18" s="69">
        <f t="shared" si="83"/>
        <v>0.4375</v>
      </c>
      <c r="FN18" s="56"/>
      <c r="FO18" s="50"/>
      <c r="FP18" s="51"/>
      <c r="FQ18" s="52"/>
      <c r="FR18" s="52"/>
      <c r="FS18" s="53"/>
      <c r="FT18" s="53"/>
      <c r="FU18" s="53"/>
      <c r="FV18" s="52"/>
      <c r="FW18" s="53"/>
      <c r="FX18" s="53"/>
      <c r="FY18" s="53"/>
      <c r="FZ18" s="54">
        <f t="shared" si="30"/>
        <v>40.682815182147628</v>
      </c>
      <c r="GA18" s="54">
        <f t="shared" si="31"/>
        <v>41.019230769230766</v>
      </c>
      <c r="GB18" s="48">
        <f t="shared" si="32"/>
        <v>0</v>
      </c>
    </row>
    <row r="19" spans="1:184" ht="30" x14ac:dyDescent="0.25">
      <c r="A19" s="23" t="s">
        <v>232</v>
      </c>
      <c r="B19" s="24">
        <v>3</v>
      </c>
      <c r="C19" s="24">
        <v>31</v>
      </c>
      <c r="D19" s="24">
        <f t="shared" si="0"/>
        <v>2408</v>
      </c>
      <c r="E19" s="24">
        <v>397</v>
      </c>
      <c r="F19" s="24">
        <v>0</v>
      </c>
      <c r="G19" s="24">
        <v>32</v>
      </c>
      <c r="H19" s="24">
        <v>86</v>
      </c>
      <c r="I19" s="24">
        <v>506</v>
      </c>
      <c r="J19" s="24">
        <v>1034</v>
      </c>
      <c r="K19" s="24">
        <v>0</v>
      </c>
      <c r="L19" s="24">
        <v>353</v>
      </c>
      <c r="M19" s="24">
        <v>0</v>
      </c>
      <c r="N19" s="24">
        <v>33</v>
      </c>
      <c r="O19" s="24">
        <v>33</v>
      </c>
      <c r="P19" s="24">
        <v>32</v>
      </c>
      <c r="Q19" s="24">
        <v>32</v>
      </c>
      <c r="R19" s="24">
        <f t="shared" si="1"/>
        <v>0</v>
      </c>
      <c r="S19" s="25">
        <v>9003</v>
      </c>
      <c r="T19" s="26">
        <v>796</v>
      </c>
      <c r="U19" s="26">
        <v>909</v>
      </c>
      <c r="V19" s="26">
        <v>923</v>
      </c>
      <c r="W19" s="26">
        <f t="shared" si="2"/>
        <v>113</v>
      </c>
      <c r="X19" s="26">
        <v>2997</v>
      </c>
      <c r="Y19" s="25">
        <v>9263</v>
      </c>
      <c r="Z19" s="26">
        <v>4052</v>
      </c>
      <c r="AA19" s="26">
        <v>4776</v>
      </c>
      <c r="AB19" s="26">
        <v>4867</v>
      </c>
      <c r="AC19" s="26">
        <f t="shared" si="3"/>
        <v>91</v>
      </c>
      <c r="AD19" s="27">
        <f t="shared" si="4"/>
        <v>1.9053601340033501</v>
      </c>
      <c r="AE19" s="28">
        <v>6</v>
      </c>
      <c r="AF19" s="29">
        <f>[1]Лист1!B20</f>
        <v>9023</v>
      </c>
      <c r="AG19" s="77">
        <v>6768</v>
      </c>
      <c r="AH19" s="29">
        <v>9370</v>
      </c>
      <c r="AI19" s="30">
        <v>6753</v>
      </c>
      <c r="AJ19" s="30">
        <v>6888</v>
      </c>
      <c r="AK19" s="31">
        <f t="shared" si="5"/>
        <v>76.507830723092297</v>
      </c>
      <c r="AL19" s="31">
        <f t="shared" si="6"/>
        <v>74.360358415200267</v>
      </c>
      <c r="AM19" s="32">
        <v>6421</v>
      </c>
      <c r="AN19" s="32">
        <v>6479</v>
      </c>
      <c r="AO19" s="32">
        <v>6522</v>
      </c>
      <c r="AP19" s="32">
        <v>6567</v>
      </c>
      <c r="AQ19" s="32">
        <v>7051</v>
      </c>
      <c r="AR19" s="32">
        <v>7079</v>
      </c>
      <c r="AS19" s="32">
        <v>7288</v>
      </c>
      <c r="AT19" s="32">
        <v>7307</v>
      </c>
      <c r="AU19" s="32">
        <v>6899</v>
      </c>
      <c r="AV19" s="32">
        <v>6955</v>
      </c>
      <c r="AW19" s="32">
        <v>6982</v>
      </c>
      <c r="AX19" s="32">
        <v>7075</v>
      </c>
      <c r="AY19" s="32">
        <v>7094</v>
      </c>
      <c r="AZ19" s="32">
        <v>7098</v>
      </c>
      <c r="BA19" s="32">
        <v>7189</v>
      </c>
      <c r="BB19" s="32">
        <v>7252</v>
      </c>
      <c r="BC19" s="33">
        <f t="shared" si="33"/>
        <v>0.77780149413020272</v>
      </c>
      <c r="BD19" s="34"/>
      <c r="BE19" s="34"/>
      <c r="BF19" s="34">
        <v>463</v>
      </c>
      <c r="BG19" s="33">
        <f t="shared" si="34"/>
        <v>0.77982924226254002</v>
      </c>
      <c r="BH19" s="33">
        <f t="shared" si="35"/>
        <v>0.7362860192102455</v>
      </c>
      <c r="BI19" s="33">
        <f t="shared" si="36"/>
        <v>0.74226254002134473</v>
      </c>
      <c r="BJ19" s="33">
        <f t="shared" si="37"/>
        <v>0.74514407684098183</v>
      </c>
      <c r="BK19" s="33">
        <f t="shared" si="38"/>
        <v>0.75506937033084309</v>
      </c>
      <c r="BL19" s="33">
        <f t="shared" si="39"/>
        <v>0.7570971184631804</v>
      </c>
      <c r="BM19" s="33">
        <f t="shared" si="40"/>
        <v>0.75752401280683035</v>
      </c>
      <c r="BN19" s="33">
        <f t="shared" si="41"/>
        <v>0.76723585912486658</v>
      </c>
      <c r="BO19" s="33">
        <f t="shared" si="42"/>
        <v>0.77395944503735326</v>
      </c>
      <c r="BP19" s="35">
        <v>6730</v>
      </c>
      <c r="BQ19" s="35">
        <v>420</v>
      </c>
      <c r="BR19" s="36"/>
      <c r="BS19" s="36">
        <v>1</v>
      </c>
      <c r="BT19" s="36">
        <v>420</v>
      </c>
      <c r="BU19" s="36">
        <v>420</v>
      </c>
      <c r="BV19" s="36">
        <v>420</v>
      </c>
      <c r="BW19" s="36">
        <v>420</v>
      </c>
      <c r="BX19" s="36">
        <v>420</v>
      </c>
      <c r="BY19" s="36">
        <v>420</v>
      </c>
      <c r="BZ19" s="36">
        <v>420</v>
      </c>
      <c r="CA19" s="36">
        <v>420</v>
      </c>
      <c r="CB19" s="33">
        <f>BR19/AH19</f>
        <v>0</v>
      </c>
      <c r="CC19" s="37">
        <v>2261</v>
      </c>
      <c r="CD19" s="37">
        <v>2315</v>
      </c>
      <c r="CE19" s="37">
        <v>2472</v>
      </c>
      <c r="CF19" s="37">
        <v>2659</v>
      </c>
      <c r="CG19" s="37">
        <v>2841</v>
      </c>
      <c r="CH19" s="37">
        <v>2921</v>
      </c>
      <c r="CI19" s="37">
        <v>3099</v>
      </c>
      <c r="CJ19" s="37">
        <v>3118</v>
      </c>
      <c r="CK19" s="37">
        <v>3166</v>
      </c>
      <c r="CL19" s="33">
        <f>BS19/AH19</f>
        <v>1.0672358591248666E-4</v>
      </c>
      <c r="CM19" s="33">
        <f>BT19/AH19</f>
        <v>4.4823906083244394E-2</v>
      </c>
      <c r="CN19" s="33">
        <f>BU19/AH19</f>
        <v>4.4823906083244394E-2</v>
      </c>
      <c r="CO19" s="33">
        <f t="shared" ref="CO19" si="84">BV19/AH19</f>
        <v>4.4823906083244394E-2</v>
      </c>
      <c r="CP19" s="33">
        <f>BW19/AH19</f>
        <v>4.4823906083244394E-2</v>
      </c>
      <c r="CQ19" s="33">
        <f t="shared" ref="CQ19" si="85">BX19/AH19</f>
        <v>4.4823906083244394E-2</v>
      </c>
      <c r="CR19" s="33">
        <f>BY19/AH19</f>
        <v>4.4823906083244394E-2</v>
      </c>
      <c r="CS19" s="33">
        <f>BZ19/AH19</f>
        <v>4.4823906083244394E-2</v>
      </c>
      <c r="CT19" s="33">
        <f>CA19/AH19</f>
        <v>4.4823906083244394E-2</v>
      </c>
      <c r="CU19" s="38">
        <f t="shared" si="50"/>
        <v>7288</v>
      </c>
      <c r="CV19" s="38">
        <f t="shared" si="50"/>
        <v>7308</v>
      </c>
      <c r="CW19" s="38">
        <f t="shared" si="50"/>
        <v>7319</v>
      </c>
      <c r="CX19" s="38">
        <f t="shared" si="50"/>
        <v>7375</v>
      </c>
      <c r="CY19" s="38">
        <f t="shared" si="51"/>
        <v>7402</v>
      </c>
      <c r="CZ19" s="38">
        <f t="shared" si="52"/>
        <v>7495</v>
      </c>
      <c r="DA19" s="38">
        <f t="shared" si="52"/>
        <v>7514</v>
      </c>
      <c r="DB19" s="38">
        <f t="shared" si="53"/>
        <v>7518</v>
      </c>
      <c r="DC19" s="38">
        <f t="shared" si="54"/>
        <v>7609</v>
      </c>
      <c r="DD19" s="38">
        <f t="shared" si="55"/>
        <v>7672</v>
      </c>
      <c r="DE19" s="39">
        <f t="shared" si="10"/>
        <v>0.77780149413020272</v>
      </c>
      <c r="DF19" s="39">
        <f t="shared" si="11"/>
        <v>0.77993596584845248</v>
      </c>
      <c r="DG19" s="39">
        <f t="shared" si="56"/>
        <v>0.78110992529348988</v>
      </c>
      <c r="DH19" s="39">
        <f t="shared" si="57"/>
        <v>0.78708644610458911</v>
      </c>
      <c r="DI19" s="39">
        <f t="shared" si="58"/>
        <v>0.78996798292422621</v>
      </c>
      <c r="DJ19" s="39">
        <f t="shared" si="59"/>
        <v>0.79989327641408747</v>
      </c>
      <c r="DK19" s="39">
        <f t="shared" si="60"/>
        <v>0.80192102454642478</v>
      </c>
      <c r="DL19" s="39">
        <f t="shared" si="61"/>
        <v>0.80234791889007473</v>
      </c>
      <c r="DM19" s="39">
        <f t="shared" si="62"/>
        <v>0.81205976520811096</v>
      </c>
      <c r="DN19" s="39">
        <f t="shared" si="63"/>
        <v>0.81878335112059764</v>
      </c>
      <c r="DO19" s="40">
        <v>3822</v>
      </c>
      <c r="DP19" s="41">
        <f t="shared" si="12"/>
        <v>0.74842070264878646</v>
      </c>
      <c r="DQ19" s="41">
        <f t="shared" si="13"/>
        <v>0.76338246702870438</v>
      </c>
      <c r="DR19" s="41">
        <f t="shared" si="14"/>
        <v>0.76293915549152169</v>
      </c>
      <c r="DS19" s="41">
        <f t="shared" si="15"/>
        <v>0.76936717278067157</v>
      </c>
      <c r="DT19" s="41">
        <f t="shared" si="16"/>
        <v>0.7741327718053862</v>
      </c>
      <c r="DU19" s="41">
        <f t="shared" si="17"/>
        <v>0.77912002659869228</v>
      </c>
      <c r="DV19" s="41">
        <f t="shared" si="18"/>
        <v>0.78144741216890168</v>
      </c>
      <c r="DW19" s="33">
        <f t="shared" si="19"/>
        <v>0.75549626467449305</v>
      </c>
      <c r="DX19" s="41">
        <f t="shared" si="20"/>
        <v>0.25058184639255238</v>
      </c>
      <c r="DY19" s="41">
        <f t="shared" si="21"/>
        <v>0.25656655214451957</v>
      </c>
      <c r="DZ19" s="42">
        <v>21</v>
      </c>
      <c r="EA19" s="42">
        <v>21</v>
      </c>
      <c r="EB19" s="43">
        <v>46.67</v>
      </c>
      <c r="EC19" s="41">
        <f t="shared" si="22"/>
        <v>0.29469134434223648</v>
      </c>
      <c r="ED19" s="41">
        <f t="shared" si="23"/>
        <v>0.31486201928405189</v>
      </c>
      <c r="EE19" s="41">
        <f t="shared" si="24"/>
        <v>0.323728250027707</v>
      </c>
      <c r="EF19" s="41">
        <f t="shared" si="25"/>
        <v>0.3434556134323396</v>
      </c>
      <c r="EG19" s="41">
        <f t="shared" si="26"/>
        <v>0.34556134323395765</v>
      </c>
      <c r="EH19" s="44">
        <v>3827</v>
      </c>
      <c r="EI19" s="44">
        <v>3943</v>
      </c>
      <c r="EJ19" s="44">
        <v>4050</v>
      </c>
      <c r="EK19" s="44">
        <v>4795</v>
      </c>
      <c r="EL19" s="44">
        <v>4887</v>
      </c>
      <c r="EM19" s="44">
        <v>5014</v>
      </c>
      <c r="EN19" s="44">
        <v>5035</v>
      </c>
      <c r="EO19" s="44">
        <v>5086</v>
      </c>
      <c r="EP19" s="44">
        <v>5087</v>
      </c>
      <c r="EQ19" s="33">
        <f t="shared" si="27"/>
        <v>0.40789754535752404</v>
      </c>
      <c r="ER19" s="46">
        <v>2700</v>
      </c>
      <c r="ES19" s="46">
        <v>500</v>
      </c>
      <c r="ET19" s="33">
        <f t="shared" si="28"/>
        <v>0.40843116328708645</v>
      </c>
      <c r="EU19" s="33">
        <f t="shared" si="64"/>
        <v>0.42081109925293492</v>
      </c>
      <c r="EV19" s="33">
        <f t="shared" si="65"/>
        <v>0.43223052294557096</v>
      </c>
      <c r="EW19" s="33">
        <f t="shared" si="66"/>
        <v>0.51173959445037354</v>
      </c>
      <c r="EX19" s="33">
        <f t="shared" si="67"/>
        <v>0.52155816435432234</v>
      </c>
      <c r="EY19" s="33">
        <f t="shared" si="68"/>
        <v>0.53511205976520815</v>
      </c>
      <c r="EZ19" s="33">
        <f t="shared" si="69"/>
        <v>0.53735325506937037</v>
      </c>
      <c r="FA19" s="33">
        <f t="shared" si="70"/>
        <v>0.54279615795090719</v>
      </c>
      <c r="FB19" s="33">
        <f t="shared" si="71"/>
        <v>0.54290288153681965</v>
      </c>
      <c r="FC19" s="47">
        <f t="shared" si="72"/>
        <v>-0.27588046958377799</v>
      </c>
      <c r="FD19" s="48">
        <v>7</v>
      </c>
      <c r="FE19" s="48">
        <v>7</v>
      </c>
      <c r="FF19" s="48">
        <v>8</v>
      </c>
      <c r="FG19" s="48">
        <v>8</v>
      </c>
      <c r="FH19" s="48">
        <v>9</v>
      </c>
      <c r="FI19" s="48">
        <v>10</v>
      </c>
      <c r="FJ19" s="48">
        <v>10</v>
      </c>
      <c r="FK19" s="48">
        <v>10</v>
      </c>
      <c r="FL19" s="48">
        <v>10</v>
      </c>
      <c r="FM19" s="49">
        <f>FL19/$GD$1</f>
        <v>1</v>
      </c>
      <c r="FN19" s="56">
        <f>BF19/(ES19/100)</f>
        <v>92.6</v>
      </c>
      <c r="FO19" s="50">
        <f>ES19/(AF19/100)</f>
        <v>5.5413942147844395</v>
      </c>
      <c r="FP19" s="51">
        <f>BF19/(AF19/100)</f>
        <v>5.1313310428903911</v>
      </c>
      <c r="FQ19" s="52">
        <f>ER19*ES19</f>
        <v>1350000</v>
      </c>
      <c r="FR19" s="52">
        <f>ER19*BF19</f>
        <v>1250100</v>
      </c>
      <c r="FS19" s="53">
        <v>1147782.26</v>
      </c>
      <c r="FT19" s="53">
        <v>1257559.1499999999</v>
      </c>
      <c r="FU19" s="53">
        <f>FR19-FS19</f>
        <v>102317.73999999999</v>
      </c>
      <c r="FV19" s="52">
        <v>92440.85</v>
      </c>
      <c r="FW19" s="53">
        <f>FQ19-FS19</f>
        <v>202217.74</v>
      </c>
      <c r="FX19" s="53">
        <v>516</v>
      </c>
      <c r="FY19" s="53">
        <v>436</v>
      </c>
      <c r="FZ19" s="54">
        <f t="shared" si="30"/>
        <v>54.059757858491615</v>
      </c>
      <c r="GA19" s="54">
        <f t="shared" si="31"/>
        <v>52.542372881355938</v>
      </c>
      <c r="GB19" s="48">
        <f t="shared" si="32"/>
        <v>0</v>
      </c>
    </row>
    <row r="20" spans="1:184" x14ac:dyDescent="0.25">
      <c r="A20" s="23" t="s">
        <v>233</v>
      </c>
      <c r="B20" s="24" t="s">
        <v>234</v>
      </c>
      <c r="C20" s="24">
        <v>11</v>
      </c>
      <c r="D20" s="24">
        <f t="shared" si="0"/>
        <v>515</v>
      </c>
      <c r="E20" s="24">
        <v>0</v>
      </c>
      <c r="F20" s="24">
        <v>0</v>
      </c>
      <c r="G20" s="24">
        <v>0</v>
      </c>
      <c r="H20" s="24">
        <v>0</v>
      </c>
      <c r="I20" s="24">
        <v>515</v>
      </c>
      <c r="J20" s="24">
        <v>0</v>
      </c>
      <c r="K20" s="24">
        <v>0</v>
      </c>
      <c r="L20" s="24">
        <v>0</v>
      </c>
      <c r="M20" s="24">
        <v>0</v>
      </c>
      <c r="N20" s="24">
        <v>14</v>
      </c>
      <c r="O20" s="24">
        <v>14</v>
      </c>
      <c r="P20" s="24">
        <v>15</v>
      </c>
      <c r="Q20" s="24">
        <v>15</v>
      </c>
      <c r="R20" s="24">
        <f t="shared" si="1"/>
        <v>0</v>
      </c>
      <c r="S20" s="25">
        <v>4862</v>
      </c>
      <c r="T20" s="26">
        <v>47</v>
      </c>
      <c r="U20" s="26">
        <v>48</v>
      </c>
      <c r="V20" s="26">
        <v>49</v>
      </c>
      <c r="W20" s="26">
        <f t="shared" si="2"/>
        <v>1</v>
      </c>
      <c r="X20" s="26">
        <v>991</v>
      </c>
      <c r="Y20" s="25">
        <v>4920</v>
      </c>
      <c r="Z20" s="26">
        <v>1760</v>
      </c>
      <c r="AA20" s="26">
        <v>3061</v>
      </c>
      <c r="AB20" s="26">
        <v>3422</v>
      </c>
      <c r="AC20" s="26">
        <f t="shared" si="3"/>
        <v>361</v>
      </c>
      <c r="AD20" s="27">
        <f t="shared" si="4"/>
        <v>11.793531525645214</v>
      </c>
      <c r="AE20" s="28">
        <v>1999</v>
      </c>
      <c r="AF20" s="29">
        <f>[1]Лист1!B21</f>
        <v>4920</v>
      </c>
      <c r="AG20" s="29">
        <v>3675</v>
      </c>
      <c r="AH20" s="29">
        <v>5011</v>
      </c>
      <c r="AI20" s="30">
        <v>3809</v>
      </c>
      <c r="AJ20" s="30">
        <v>3838</v>
      </c>
      <c r="AK20" s="31">
        <f t="shared" si="5"/>
        <v>78.938708350473064</v>
      </c>
      <c r="AL20" s="31">
        <f t="shared" si="6"/>
        <v>78.008130081300806</v>
      </c>
      <c r="AM20" s="32">
        <v>3837</v>
      </c>
      <c r="AN20" s="32">
        <v>3841</v>
      </c>
      <c r="AO20" s="32">
        <v>3843</v>
      </c>
      <c r="AP20" s="32">
        <v>3842</v>
      </c>
      <c r="AQ20" s="32">
        <v>3842</v>
      </c>
      <c r="AR20" s="32">
        <v>3838</v>
      </c>
      <c r="AS20" s="32">
        <v>3844</v>
      </c>
      <c r="AT20" s="32">
        <v>3833</v>
      </c>
      <c r="AU20" s="32">
        <v>3834</v>
      </c>
      <c r="AV20" s="32">
        <v>3837</v>
      </c>
      <c r="AW20" s="32">
        <v>3831</v>
      </c>
      <c r="AX20" s="32">
        <v>3828</v>
      </c>
      <c r="AY20" s="32">
        <v>3829</v>
      </c>
      <c r="AZ20" s="32">
        <v>3829</v>
      </c>
      <c r="BA20" s="32">
        <v>3828</v>
      </c>
      <c r="BB20" s="32">
        <v>3827</v>
      </c>
      <c r="BC20" s="33">
        <f t="shared" si="33"/>
        <v>0.76711235282378765</v>
      </c>
      <c r="BD20" s="34"/>
      <c r="BE20" s="34"/>
      <c r="BF20" s="34"/>
      <c r="BG20" s="33">
        <f t="shared" si="34"/>
        <v>0.76491718219916183</v>
      </c>
      <c r="BH20" s="33">
        <f t="shared" si="35"/>
        <v>0.76511674316503697</v>
      </c>
      <c r="BI20" s="33">
        <f t="shared" si="36"/>
        <v>0.76571542606266219</v>
      </c>
      <c r="BJ20" s="33">
        <f t="shared" si="37"/>
        <v>0.76451806026741165</v>
      </c>
      <c r="BK20" s="33">
        <f t="shared" si="38"/>
        <v>0.76391937736978643</v>
      </c>
      <c r="BL20" s="33">
        <f t="shared" si="39"/>
        <v>0.76411893833566158</v>
      </c>
      <c r="BM20" s="33">
        <f t="shared" si="40"/>
        <v>0.76411893833566158</v>
      </c>
      <c r="BN20" s="33">
        <f t="shared" si="41"/>
        <v>0.76391937736978643</v>
      </c>
      <c r="BO20" s="33">
        <f t="shared" si="42"/>
        <v>0.7637198164039114</v>
      </c>
      <c r="BP20" s="67">
        <v>10280</v>
      </c>
      <c r="BQ20" s="67">
        <v>104</v>
      </c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3"/>
      <c r="CC20" s="37"/>
      <c r="CD20" s="37"/>
      <c r="CE20" s="37"/>
      <c r="CF20" s="37"/>
      <c r="CG20" s="37"/>
      <c r="CH20" s="37"/>
      <c r="CI20" s="37"/>
      <c r="CJ20" s="37"/>
      <c r="CK20" s="37"/>
      <c r="CL20" s="33"/>
      <c r="CM20" s="33"/>
      <c r="CN20" s="33"/>
      <c r="CO20" s="33"/>
      <c r="CP20" s="33"/>
      <c r="CQ20" s="33"/>
      <c r="CR20" s="33"/>
      <c r="CS20" s="33"/>
      <c r="CT20" s="33"/>
      <c r="CU20" s="38">
        <f t="shared" si="50"/>
        <v>3844</v>
      </c>
      <c r="CV20" s="38">
        <f t="shared" si="50"/>
        <v>3833</v>
      </c>
      <c r="CW20" s="38">
        <f t="shared" si="50"/>
        <v>3834</v>
      </c>
      <c r="CX20" s="38">
        <f t="shared" si="50"/>
        <v>3837</v>
      </c>
      <c r="CY20" s="38">
        <f t="shared" si="51"/>
        <v>3831</v>
      </c>
      <c r="CZ20" s="38">
        <f t="shared" si="52"/>
        <v>3828</v>
      </c>
      <c r="DA20" s="38">
        <f t="shared" si="52"/>
        <v>3829</v>
      </c>
      <c r="DB20" s="38">
        <f t="shared" si="53"/>
        <v>3829</v>
      </c>
      <c r="DC20" s="38">
        <f t="shared" si="54"/>
        <v>3828</v>
      </c>
      <c r="DD20" s="38">
        <f t="shared" si="55"/>
        <v>3827</v>
      </c>
      <c r="DE20" s="39">
        <f t="shared" si="10"/>
        <v>0.76711235282378765</v>
      </c>
      <c r="DF20" s="39">
        <f t="shared" si="11"/>
        <v>0.76491718219916183</v>
      </c>
      <c r="DG20" s="39">
        <f t="shared" si="56"/>
        <v>0.76511674316503697</v>
      </c>
      <c r="DH20" s="39">
        <f t="shared" si="57"/>
        <v>0.76571542606266219</v>
      </c>
      <c r="DI20" s="39">
        <f t="shared" si="58"/>
        <v>0.76451806026741165</v>
      </c>
      <c r="DJ20" s="39">
        <f t="shared" si="59"/>
        <v>0.76391937736978643</v>
      </c>
      <c r="DK20" s="39">
        <f t="shared" si="60"/>
        <v>0.76411893833566158</v>
      </c>
      <c r="DL20" s="39">
        <f t="shared" si="61"/>
        <v>0.76411893833566158</v>
      </c>
      <c r="DM20" s="39">
        <f t="shared" si="62"/>
        <v>0.76391937736978643</v>
      </c>
      <c r="DN20" s="39">
        <f t="shared" si="63"/>
        <v>0.7637198164039114</v>
      </c>
      <c r="DO20" s="40">
        <v>1498</v>
      </c>
      <c r="DP20" s="41">
        <f t="shared" si="12"/>
        <v>0.77418699186991868</v>
      </c>
      <c r="DQ20" s="41">
        <f t="shared" si="13"/>
        <v>0.78008130081300808</v>
      </c>
      <c r="DR20" s="41">
        <f t="shared" si="14"/>
        <v>0.77987804878048783</v>
      </c>
      <c r="DS20" s="41">
        <f t="shared" si="15"/>
        <v>0.78069105691056906</v>
      </c>
      <c r="DT20" s="41">
        <f t="shared" si="16"/>
        <v>0.78109756097560978</v>
      </c>
      <c r="DU20" s="41">
        <f t="shared" si="17"/>
        <v>0.78089430894308942</v>
      </c>
      <c r="DV20" s="41">
        <f t="shared" si="18"/>
        <v>0.78089430894308942</v>
      </c>
      <c r="DW20" s="33">
        <f t="shared" si="19"/>
        <v>0.76591498702853722</v>
      </c>
      <c r="DX20" s="41">
        <f t="shared" si="20"/>
        <v>0</v>
      </c>
      <c r="DY20" s="41">
        <f t="shared" si="21"/>
        <v>0</v>
      </c>
      <c r="DZ20" s="42"/>
      <c r="EA20" s="42"/>
      <c r="EB20" s="43"/>
      <c r="EC20" s="41">
        <f t="shared" si="22"/>
        <v>0</v>
      </c>
      <c r="ED20" s="41">
        <f t="shared" si="23"/>
        <v>0</v>
      </c>
      <c r="EE20" s="41">
        <f t="shared" si="24"/>
        <v>0</v>
      </c>
      <c r="EF20" s="41">
        <f t="shared" si="25"/>
        <v>0</v>
      </c>
      <c r="EG20" s="41">
        <f t="shared" si="26"/>
        <v>0</v>
      </c>
      <c r="EH20" s="44">
        <v>1500</v>
      </c>
      <c r="EI20" s="44">
        <v>1504</v>
      </c>
      <c r="EJ20" s="44">
        <v>1564</v>
      </c>
      <c r="EK20" s="44">
        <v>1590</v>
      </c>
      <c r="EL20" s="44">
        <v>1603</v>
      </c>
      <c r="EM20" s="44">
        <v>1617</v>
      </c>
      <c r="EN20" s="44">
        <v>1617</v>
      </c>
      <c r="EO20" s="44">
        <v>1619</v>
      </c>
      <c r="EP20" s="44">
        <v>1618</v>
      </c>
      <c r="EQ20" s="33">
        <f t="shared" si="27"/>
        <v>0.29894232688086209</v>
      </c>
      <c r="ER20" s="46"/>
      <c r="ES20" s="46"/>
      <c r="ET20" s="33">
        <f t="shared" si="28"/>
        <v>0.29934144881261227</v>
      </c>
      <c r="EU20" s="33">
        <f t="shared" si="64"/>
        <v>0.30013969267611257</v>
      </c>
      <c r="EV20" s="33">
        <f t="shared" si="65"/>
        <v>0.31211335062861706</v>
      </c>
      <c r="EW20" s="33">
        <f t="shared" si="66"/>
        <v>0.317301935741369</v>
      </c>
      <c r="EX20" s="33">
        <f t="shared" si="67"/>
        <v>0.31989622829774494</v>
      </c>
      <c r="EY20" s="33">
        <f t="shared" si="68"/>
        <v>0.32269008181999603</v>
      </c>
      <c r="EZ20" s="33">
        <f t="shared" si="69"/>
        <v>0.32269008181999603</v>
      </c>
      <c r="FA20" s="33">
        <f t="shared" si="70"/>
        <v>0.32308920375174616</v>
      </c>
      <c r="FB20" s="33">
        <f t="shared" si="71"/>
        <v>0.32288964278587107</v>
      </c>
      <c r="FC20" s="47">
        <f t="shared" si="72"/>
        <v>-0.44083017361804033</v>
      </c>
      <c r="FD20" s="48"/>
      <c r="FE20" s="48"/>
      <c r="FF20" s="48"/>
      <c r="FG20" s="68">
        <v>0</v>
      </c>
      <c r="FH20" s="68">
        <v>1</v>
      </c>
      <c r="FI20" s="68">
        <v>2</v>
      </c>
      <c r="FJ20" s="68">
        <v>5</v>
      </c>
      <c r="FK20" s="68">
        <v>7</v>
      </c>
      <c r="FL20" s="68">
        <v>7</v>
      </c>
      <c r="FM20" s="69">
        <f>FL20/$GE$1</f>
        <v>0.4375</v>
      </c>
      <c r="FN20" s="56"/>
      <c r="FO20" s="50"/>
      <c r="FP20" s="51"/>
      <c r="FQ20" s="52"/>
      <c r="FR20" s="52"/>
      <c r="FS20" s="53"/>
      <c r="FT20" s="53"/>
      <c r="FU20" s="53"/>
      <c r="FV20" s="52"/>
      <c r="FW20" s="53"/>
      <c r="FX20" s="53"/>
      <c r="FY20" s="53"/>
      <c r="FZ20" s="54">
        <f t="shared" si="30"/>
        <v>70.382558617852737</v>
      </c>
      <c r="GA20" s="54">
        <f t="shared" si="31"/>
        <v>69.552845528455279</v>
      </c>
      <c r="GB20" s="48">
        <f t="shared" si="32"/>
        <v>0</v>
      </c>
    </row>
    <row r="21" spans="1:184" x14ac:dyDescent="0.25">
      <c r="A21" s="23" t="s">
        <v>235</v>
      </c>
      <c r="B21" s="24">
        <v>2</v>
      </c>
      <c r="C21" s="24">
        <v>3</v>
      </c>
      <c r="D21" s="24">
        <f t="shared" si="0"/>
        <v>1523</v>
      </c>
      <c r="E21" s="24">
        <v>187</v>
      </c>
      <c r="F21" s="24">
        <v>0</v>
      </c>
      <c r="G21" s="24">
        <v>60</v>
      </c>
      <c r="H21" s="24">
        <v>140</v>
      </c>
      <c r="I21" s="24">
        <v>579</v>
      </c>
      <c r="J21" s="24">
        <v>421</v>
      </c>
      <c r="K21" s="24">
        <v>0</v>
      </c>
      <c r="L21" s="24">
        <v>136</v>
      </c>
      <c r="M21" s="24">
        <v>0</v>
      </c>
      <c r="N21" s="24">
        <v>4</v>
      </c>
      <c r="O21" s="24">
        <v>4</v>
      </c>
      <c r="P21" s="24">
        <v>5</v>
      </c>
      <c r="Q21" s="24">
        <v>5</v>
      </c>
      <c r="R21" s="24">
        <f t="shared" si="1"/>
        <v>0</v>
      </c>
      <c r="S21" s="25">
        <v>1745</v>
      </c>
      <c r="T21" s="26">
        <v>1055</v>
      </c>
      <c r="U21" s="26">
        <v>1054</v>
      </c>
      <c r="V21" s="26">
        <v>1054</v>
      </c>
      <c r="W21" s="26">
        <f t="shared" si="2"/>
        <v>-1</v>
      </c>
      <c r="X21" s="26">
        <v>1054</v>
      </c>
      <c r="Y21" s="25">
        <v>1779</v>
      </c>
      <c r="Z21" s="26">
        <v>1057</v>
      </c>
      <c r="AA21" s="26">
        <v>1312</v>
      </c>
      <c r="AB21" s="26">
        <v>1317</v>
      </c>
      <c r="AC21" s="26">
        <f t="shared" si="3"/>
        <v>5</v>
      </c>
      <c r="AD21" s="27">
        <f t="shared" si="4"/>
        <v>0.38109756097560976</v>
      </c>
      <c r="AE21" s="28">
        <v>71</v>
      </c>
      <c r="AF21" s="29">
        <f>[1]Лист1!B22</f>
        <v>1660</v>
      </c>
      <c r="AG21" s="78">
        <v>1245</v>
      </c>
      <c r="AH21" s="60">
        <v>1695</v>
      </c>
      <c r="AI21" s="30">
        <v>980</v>
      </c>
      <c r="AJ21" s="30">
        <v>1001</v>
      </c>
      <c r="AK21" s="31">
        <f t="shared" si="5"/>
        <v>57.363896848137536</v>
      </c>
      <c r="AL21" s="31">
        <f t="shared" si="6"/>
        <v>56.26756604834177</v>
      </c>
      <c r="AM21" s="32">
        <v>1114</v>
      </c>
      <c r="AN21" s="32">
        <v>1234</v>
      </c>
      <c r="AO21" s="32">
        <v>1287</v>
      </c>
      <c r="AP21" s="32">
        <v>1287</v>
      </c>
      <c r="AQ21" s="32">
        <v>1322</v>
      </c>
      <c r="AR21" s="32">
        <v>1322</v>
      </c>
      <c r="AS21" s="32">
        <v>1306</v>
      </c>
      <c r="AT21" s="32">
        <v>1306</v>
      </c>
      <c r="AU21" s="32">
        <v>1305</v>
      </c>
      <c r="AV21" s="32">
        <v>1305</v>
      </c>
      <c r="AW21" s="32">
        <v>1305</v>
      </c>
      <c r="AX21" s="32">
        <v>1305</v>
      </c>
      <c r="AY21" s="32">
        <v>1305</v>
      </c>
      <c r="AZ21" s="32">
        <v>1305</v>
      </c>
      <c r="BA21" s="32">
        <v>1307</v>
      </c>
      <c r="BB21" s="32">
        <v>1307</v>
      </c>
      <c r="BC21" s="33">
        <f t="shared" si="33"/>
        <v>0.77050147492625365</v>
      </c>
      <c r="BD21" s="34">
        <v>29</v>
      </c>
      <c r="BE21" s="34">
        <v>35</v>
      </c>
      <c r="BF21" s="34">
        <v>35</v>
      </c>
      <c r="BG21" s="33">
        <f t="shared" si="34"/>
        <v>0.77050147492625365</v>
      </c>
      <c r="BH21" s="33">
        <f t="shared" si="35"/>
        <v>0.76991150442477874</v>
      </c>
      <c r="BI21" s="33">
        <f t="shared" si="36"/>
        <v>0.76991150442477874</v>
      </c>
      <c r="BJ21" s="33">
        <f t="shared" si="37"/>
        <v>0.76991150442477874</v>
      </c>
      <c r="BK21" s="33">
        <f t="shared" si="38"/>
        <v>0.76991150442477874</v>
      </c>
      <c r="BL21" s="33">
        <f t="shared" si="39"/>
        <v>0.76991150442477874</v>
      </c>
      <c r="BM21" s="33">
        <f t="shared" si="40"/>
        <v>0.76991150442477874</v>
      </c>
      <c r="BN21" s="33">
        <f t="shared" si="41"/>
        <v>0.77109144542772856</v>
      </c>
      <c r="BO21" s="33">
        <f t="shared" si="42"/>
        <v>0.77109144542772856</v>
      </c>
      <c r="BP21" s="35">
        <v>13260</v>
      </c>
      <c r="BQ21" s="35">
        <v>35</v>
      </c>
      <c r="BR21" s="36">
        <v>35</v>
      </c>
      <c r="BS21" s="36">
        <v>35</v>
      </c>
      <c r="BT21" s="36">
        <v>35</v>
      </c>
      <c r="BU21" s="36">
        <v>35</v>
      </c>
      <c r="BV21" s="36">
        <v>35</v>
      </c>
      <c r="BW21" s="36">
        <v>35</v>
      </c>
      <c r="BX21" s="36">
        <v>35</v>
      </c>
      <c r="BY21" s="36">
        <v>35</v>
      </c>
      <c r="BZ21" s="36">
        <v>35</v>
      </c>
      <c r="CA21" s="36">
        <v>35</v>
      </c>
      <c r="CB21" s="33">
        <f>BR21/AH21</f>
        <v>2.0648967551622419E-2</v>
      </c>
      <c r="CC21" s="37">
        <v>906</v>
      </c>
      <c r="CD21" s="37">
        <v>946</v>
      </c>
      <c r="CE21" s="37">
        <v>1119</v>
      </c>
      <c r="CF21" s="37">
        <v>1153</v>
      </c>
      <c r="CG21" s="37">
        <v>1368</v>
      </c>
      <c r="CH21" s="37">
        <v>1389</v>
      </c>
      <c r="CI21" s="37">
        <v>1407</v>
      </c>
      <c r="CJ21" s="37">
        <v>1407</v>
      </c>
      <c r="CK21" s="37">
        <v>1407</v>
      </c>
      <c r="CL21" s="33">
        <f>BS21/AH21</f>
        <v>2.0648967551622419E-2</v>
      </c>
      <c r="CM21" s="33">
        <f>BT21/AH21</f>
        <v>2.0648967551622419E-2</v>
      </c>
      <c r="CN21" s="33">
        <f>BU21/AH21</f>
        <v>2.0648967551622419E-2</v>
      </c>
      <c r="CO21" s="33">
        <f t="shared" ref="CO21" si="86">BV21/AH21</f>
        <v>2.0648967551622419E-2</v>
      </c>
      <c r="CP21" s="33">
        <f>BW21/AH21</f>
        <v>2.0648967551622419E-2</v>
      </c>
      <c r="CQ21" s="33">
        <f t="shared" ref="CQ21" si="87">BX21/AH21</f>
        <v>2.0648967551622419E-2</v>
      </c>
      <c r="CR21" s="33">
        <f>BY21/AH21</f>
        <v>2.0648967551622419E-2</v>
      </c>
      <c r="CS21" s="33">
        <f>BZ21/AH21</f>
        <v>2.0648967551622419E-2</v>
      </c>
      <c r="CT21" s="33">
        <f>CA21/AH21</f>
        <v>2.0648967551622419E-2</v>
      </c>
      <c r="CU21" s="38">
        <f t="shared" si="50"/>
        <v>1341</v>
      </c>
      <c r="CV21" s="38">
        <f t="shared" si="50"/>
        <v>1341</v>
      </c>
      <c r="CW21" s="38">
        <f t="shared" si="50"/>
        <v>1340</v>
      </c>
      <c r="CX21" s="38">
        <f t="shared" si="50"/>
        <v>1340</v>
      </c>
      <c r="CY21" s="38">
        <f t="shared" si="51"/>
        <v>1340</v>
      </c>
      <c r="CZ21" s="38">
        <f t="shared" si="52"/>
        <v>1340</v>
      </c>
      <c r="DA21" s="38">
        <f t="shared" si="52"/>
        <v>1340</v>
      </c>
      <c r="DB21" s="38">
        <f t="shared" si="53"/>
        <v>1340</v>
      </c>
      <c r="DC21" s="38">
        <f t="shared" si="54"/>
        <v>1342</v>
      </c>
      <c r="DD21" s="38">
        <f t="shared" si="55"/>
        <v>1342</v>
      </c>
      <c r="DE21" s="39">
        <f t="shared" si="10"/>
        <v>0.79115044247787614</v>
      </c>
      <c r="DF21" s="39">
        <f t="shared" si="11"/>
        <v>0.79115044247787614</v>
      </c>
      <c r="DG21" s="39">
        <f t="shared" si="56"/>
        <v>0.79056047197640122</v>
      </c>
      <c r="DH21" s="39">
        <f t="shared" si="57"/>
        <v>0.79056047197640122</v>
      </c>
      <c r="DI21" s="39">
        <f t="shared" si="58"/>
        <v>0.79056047197640122</v>
      </c>
      <c r="DJ21" s="39">
        <f t="shared" si="59"/>
        <v>0.79056047197640122</v>
      </c>
      <c r="DK21" s="39">
        <f t="shared" si="60"/>
        <v>0.79056047197640122</v>
      </c>
      <c r="DL21" s="39">
        <f t="shared" si="61"/>
        <v>0.79056047197640122</v>
      </c>
      <c r="DM21" s="39">
        <f t="shared" si="62"/>
        <v>0.79174041297935105</v>
      </c>
      <c r="DN21" s="39">
        <f t="shared" si="63"/>
        <v>0.79174041297935105</v>
      </c>
      <c r="DO21" s="40">
        <v>1410</v>
      </c>
      <c r="DP21" s="41">
        <f t="shared" si="12"/>
        <v>0.60783132530120487</v>
      </c>
      <c r="DQ21" s="41">
        <f t="shared" si="13"/>
        <v>0.62409638554216873</v>
      </c>
      <c r="DR21" s="41">
        <f t="shared" si="14"/>
        <v>0.69216867469879517</v>
      </c>
      <c r="DS21" s="41">
        <f t="shared" si="15"/>
        <v>0.76445783132530121</v>
      </c>
      <c r="DT21" s="41">
        <f t="shared" si="16"/>
        <v>0.79638554216867474</v>
      </c>
      <c r="DU21" s="41">
        <f t="shared" si="17"/>
        <v>0.79638554216867474</v>
      </c>
      <c r="DV21" s="41">
        <f t="shared" si="18"/>
        <v>0.79638554216867474</v>
      </c>
      <c r="DW21" s="33">
        <f t="shared" si="19"/>
        <v>0.77994100294985247</v>
      </c>
      <c r="DX21" s="41">
        <f t="shared" si="20"/>
        <v>0.54578313253012045</v>
      </c>
      <c r="DY21" s="41">
        <f t="shared" si="21"/>
        <v>0.5698795180722892</v>
      </c>
      <c r="DZ21" s="42">
        <v>3</v>
      </c>
      <c r="EA21" s="42">
        <v>3</v>
      </c>
      <c r="EB21" s="43">
        <v>93.33</v>
      </c>
      <c r="EC21" s="41">
        <f t="shared" si="22"/>
        <v>0.694578313253012</v>
      </c>
      <c r="ED21" s="41">
        <f t="shared" si="23"/>
        <v>0.82409638554216869</v>
      </c>
      <c r="EE21" s="41">
        <f t="shared" si="24"/>
        <v>0.83674698795180724</v>
      </c>
      <c r="EF21" s="41">
        <f t="shared" si="25"/>
        <v>0.84759036144578315</v>
      </c>
      <c r="EG21" s="41">
        <f t="shared" si="26"/>
        <v>0.84759036144578315</v>
      </c>
      <c r="EH21" s="44">
        <v>1410</v>
      </c>
      <c r="EI21" s="44">
        <v>1410</v>
      </c>
      <c r="EJ21" s="44">
        <v>1409</v>
      </c>
      <c r="EK21" s="44">
        <v>1409</v>
      </c>
      <c r="EL21" s="44">
        <v>1409</v>
      </c>
      <c r="EM21" s="44">
        <v>1408</v>
      </c>
      <c r="EN21" s="44">
        <v>1408</v>
      </c>
      <c r="EO21" s="44">
        <v>1408</v>
      </c>
      <c r="EP21" s="44">
        <v>1408</v>
      </c>
      <c r="EQ21" s="33">
        <f t="shared" si="27"/>
        <v>0.83185840707964598</v>
      </c>
      <c r="ER21" s="46">
        <v>6400</v>
      </c>
      <c r="ES21" s="46">
        <v>35</v>
      </c>
      <c r="ET21" s="33">
        <f t="shared" si="28"/>
        <v>0.83185840707964598</v>
      </c>
      <c r="EU21" s="33">
        <f t="shared" si="64"/>
        <v>0.83185840707964598</v>
      </c>
      <c r="EV21" s="33">
        <f t="shared" si="65"/>
        <v>0.83126843657817107</v>
      </c>
      <c r="EW21" s="33">
        <f t="shared" si="66"/>
        <v>0.83126843657817107</v>
      </c>
      <c r="EX21" s="33">
        <f t="shared" si="67"/>
        <v>0.83126843657817107</v>
      </c>
      <c r="EY21" s="33">
        <f t="shared" si="68"/>
        <v>0.83067846607669615</v>
      </c>
      <c r="EZ21" s="33">
        <f t="shared" si="69"/>
        <v>0.83067846607669615</v>
      </c>
      <c r="FA21" s="33">
        <f t="shared" si="70"/>
        <v>0.83067846607669615</v>
      </c>
      <c r="FB21" s="33">
        <f t="shared" si="71"/>
        <v>0.83067846607669615</v>
      </c>
      <c r="FC21" s="47">
        <f t="shared" si="72"/>
        <v>3.8938053097345104E-2</v>
      </c>
      <c r="FD21" s="48">
        <v>9</v>
      </c>
      <c r="FE21" s="48">
        <v>9</v>
      </c>
      <c r="FF21" s="48">
        <v>9</v>
      </c>
      <c r="FG21" s="48">
        <v>9</v>
      </c>
      <c r="FH21" s="48">
        <v>9</v>
      </c>
      <c r="FI21" s="48">
        <v>10</v>
      </c>
      <c r="FJ21" s="48">
        <v>10</v>
      </c>
      <c r="FK21" s="48">
        <v>10</v>
      </c>
      <c r="FL21" s="48">
        <v>10</v>
      </c>
      <c r="FM21" s="49">
        <f>FL21/$GD$1</f>
        <v>1</v>
      </c>
      <c r="FN21" s="56">
        <f>BF21/(ES21/100)</f>
        <v>100</v>
      </c>
      <c r="FO21" s="50">
        <f>ES21/(AF21/100)</f>
        <v>2.1084337349397591</v>
      </c>
      <c r="FP21" s="51">
        <f>BF21/(AF21/100)</f>
        <v>2.1084337349397591</v>
      </c>
      <c r="FQ21" s="52">
        <f>ER21*ES21</f>
        <v>224000</v>
      </c>
      <c r="FR21" s="52">
        <f>ER21*BF21</f>
        <v>224000</v>
      </c>
      <c r="FS21" s="53">
        <v>203188.68</v>
      </c>
      <c r="FT21" s="53">
        <v>219804.37</v>
      </c>
      <c r="FU21" s="53">
        <f>FR21-FS21</f>
        <v>20811.320000000007</v>
      </c>
      <c r="FV21" s="52">
        <v>4195.63</v>
      </c>
      <c r="FW21" s="53">
        <f>FQ21-FS21</f>
        <v>20811.320000000007</v>
      </c>
      <c r="FX21" s="53">
        <v>42</v>
      </c>
      <c r="FY21" s="53">
        <v>34</v>
      </c>
      <c r="FZ21" s="54">
        <f t="shared" si="30"/>
        <v>75.472779369627517</v>
      </c>
      <c r="GA21" s="54">
        <f t="shared" si="31"/>
        <v>74.03035413153458</v>
      </c>
      <c r="GB21" s="48">
        <f t="shared" si="32"/>
        <v>2.1084337349397591</v>
      </c>
    </row>
    <row r="22" spans="1:184" x14ac:dyDescent="0.25">
      <c r="A22" s="23" t="s">
        <v>236</v>
      </c>
      <c r="B22" s="24">
        <v>1</v>
      </c>
      <c r="C22" s="24">
        <v>12</v>
      </c>
      <c r="D22" s="24">
        <f t="shared" si="0"/>
        <v>497</v>
      </c>
      <c r="E22" s="24">
        <v>0</v>
      </c>
      <c r="F22" s="24">
        <v>0</v>
      </c>
      <c r="G22" s="24">
        <v>0</v>
      </c>
      <c r="H22" s="24">
        <v>0</v>
      </c>
      <c r="I22" s="24">
        <v>497</v>
      </c>
      <c r="J22" s="24">
        <v>0</v>
      </c>
      <c r="K22" s="24">
        <v>0</v>
      </c>
      <c r="L22" s="24">
        <v>0</v>
      </c>
      <c r="M22" s="24">
        <v>0</v>
      </c>
      <c r="N22" s="24">
        <v>13</v>
      </c>
      <c r="O22" s="24">
        <v>13</v>
      </c>
      <c r="P22" s="24">
        <v>13</v>
      </c>
      <c r="Q22" s="24">
        <v>13</v>
      </c>
      <c r="R22" s="24">
        <f t="shared" si="1"/>
        <v>0</v>
      </c>
      <c r="S22" s="25">
        <v>4474</v>
      </c>
      <c r="T22" s="26">
        <v>521</v>
      </c>
      <c r="U22" s="26">
        <v>572</v>
      </c>
      <c r="V22" s="26">
        <v>720</v>
      </c>
      <c r="W22" s="26">
        <f t="shared" si="2"/>
        <v>51</v>
      </c>
      <c r="X22" s="26">
        <v>754</v>
      </c>
      <c r="Y22" s="25">
        <v>4545</v>
      </c>
      <c r="Z22" s="26">
        <v>863</v>
      </c>
      <c r="AA22" s="26">
        <v>1652</v>
      </c>
      <c r="AB22" s="26">
        <v>2559</v>
      </c>
      <c r="AC22" s="26">
        <f t="shared" si="3"/>
        <v>907</v>
      </c>
      <c r="AD22" s="27">
        <f t="shared" si="4"/>
        <v>54.903147699757874</v>
      </c>
      <c r="AE22" s="28">
        <v>454</v>
      </c>
      <c r="AF22" s="29">
        <f>[1]Лист1!B23</f>
        <v>4545</v>
      </c>
      <c r="AG22" s="29">
        <v>3258</v>
      </c>
      <c r="AH22" s="29">
        <v>4672</v>
      </c>
      <c r="AI22" s="30">
        <v>3252</v>
      </c>
      <c r="AJ22" s="30">
        <v>3306</v>
      </c>
      <c r="AK22" s="31">
        <f t="shared" si="5"/>
        <v>73.893607510058104</v>
      </c>
      <c r="AL22" s="31">
        <f t="shared" si="6"/>
        <v>72.73927392739273</v>
      </c>
      <c r="AM22" s="32">
        <v>3359</v>
      </c>
      <c r="AN22" s="32">
        <v>3364</v>
      </c>
      <c r="AO22" s="32">
        <v>3388</v>
      </c>
      <c r="AP22" s="32">
        <v>3420</v>
      </c>
      <c r="AQ22" s="32">
        <v>3423</v>
      </c>
      <c r="AR22" s="32">
        <v>3424</v>
      </c>
      <c r="AS22" s="32">
        <v>3435</v>
      </c>
      <c r="AT22" s="32">
        <v>3436</v>
      </c>
      <c r="AU22" s="32">
        <v>3438</v>
      </c>
      <c r="AV22" s="32">
        <v>3438</v>
      </c>
      <c r="AW22" s="32">
        <v>3438</v>
      </c>
      <c r="AX22" s="32">
        <v>3456</v>
      </c>
      <c r="AY22" s="32">
        <v>3455</v>
      </c>
      <c r="AZ22" s="32">
        <v>3462</v>
      </c>
      <c r="BA22" s="32">
        <v>3466</v>
      </c>
      <c r="BB22" s="32">
        <v>3524</v>
      </c>
      <c r="BC22" s="33">
        <f t="shared" si="33"/>
        <v>0.73523116438356162</v>
      </c>
      <c r="BD22" s="34"/>
      <c r="BE22" s="34"/>
      <c r="BF22" s="34"/>
      <c r="BG22" s="33">
        <f t="shared" si="34"/>
        <v>0.73544520547945202</v>
      </c>
      <c r="BH22" s="33">
        <f t="shared" si="35"/>
        <v>0.73587328767123283</v>
      </c>
      <c r="BI22" s="33">
        <f t="shared" si="36"/>
        <v>0.73587328767123283</v>
      </c>
      <c r="BJ22" s="33">
        <f t="shared" si="37"/>
        <v>0.73587328767123283</v>
      </c>
      <c r="BK22" s="33">
        <f t="shared" si="38"/>
        <v>0.73972602739726023</v>
      </c>
      <c r="BL22" s="33">
        <f t="shared" si="39"/>
        <v>0.73951198630136983</v>
      </c>
      <c r="BM22" s="33">
        <f t="shared" si="40"/>
        <v>0.74101027397260277</v>
      </c>
      <c r="BN22" s="33">
        <f t="shared" si="41"/>
        <v>0.74186643835616439</v>
      </c>
      <c r="BO22" s="33">
        <f t="shared" si="42"/>
        <v>0.75428082191780821</v>
      </c>
      <c r="BP22" s="67">
        <v>6620</v>
      </c>
      <c r="BQ22" s="67">
        <v>15</v>
      </c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3"/>
      <c r="CC22" s="37"/>
      <c r="CD22" s="37"/>
      <c r="CE22" s="37"/>
      <c r="CF22" s="37"/>
      <c r="CG22" s="37"/>
      <c r="CH22" s="37"/>
      <c r="CI22" s="37"/>
      <c r="CJ22" s="37"/>
      <c r="CK22" s="37"/>
      <c r="CL22" s="33"/>
      <c r="CM22" s="33"/>
      <c r="CN22" s="33"/>
      <c r="CO22" s="33"/>
      <c r="CP22" s="33"/>
      <c r="CQ22" s="33"/>
      <c r="CR22" s="33"/>
      <c r="CS22" s="33"/>
      <c r="CT22" s="33"/>
      <c r="CU22" s="38">
        <f t="shared" si="50"/>
        <v>3435</v>
      </c>
      <c r="CV22" s="38">
        <f t="shared" si="50"/>
        <v>3436</v>
      </c>
      <c r="CW22" s="38">
        <f t="shared" si="50"/>
        <v>3438</v>
      </c>
      <c r="CX22" s="38">
        <f t="shared" si="50"/>
        <v>3438</v>
      </c>
      <c r="CY22" s="38">
        <f t="shared" si="51"/>
        <v>3438</v>
      </c>
      <c r="CZ22" s="38">
        <f t="shared" si="52"/>
        <v>3456</v>
      </c>
      <c r="DA22" s="38">
        <f t="shared" si="52"/>
        <v>3455</v>
      </c>
      <c r="DB22" s="38">
        <f t="shared" si="53"/>
        <v>3462</v>
      </c>
      <c r="DC22" s="38">
        <f t="shared" si="54"/>
        <v>3466</v>
      </c>
      <c r="DD22" s="38">
        <f t="shared" si="55"/>
        <v>3524</v>
      </c>
      <c r="DE22" s="39">
        <f t="shared" si="10"/>
        <v>0.73523116438356162</v>
      </c>
      <c r="DF22" s="39">
        <f t="shared" si="11"/>
        <v>0.73544520547945202</v>
      </c>
      <c r="DG22" s="39">
        <f t="shared" si="56"/>
        <v>0.73587328767123283</v>
      </c>
      <c r="DH22" s="39">
        <f t="shared" si="57"/>
        <v>0.73587328767123283</v>
      </c>
      <c r="DI22" s="39">
        <f t="shared" si="58"/>
        <v>0.73587328767123283</v>
      </c>
      <c r="DJ22" s="39">
        <f t="shared" si="59"/>
        <v>0.73972602739726023</v>
      </c>
      <c r="DK22" s="39">
        <f t="shared" si="60"/>
        <v>0.73951198630136983</v>
      </c>
      <c r="DL22" s="39">
        <f t="shared" si="61"/>
        <v>0.74101027397260277</v>
      </c>
      <c r="DM22" s="39">
        <f t="shared" si="62"/>
        <v>0.74186643835616439</v>
      </c>
      <c r="DN22" s="39">
        <f t="shared" si="63"/>
        <v>0.75428082191780821</v>
      </c>
      <c r="DO22" s="40">
        <v>1088</v>
      </c>
      <c r="DP22" s="41">
        <f t="shared" si="12"/>
        <v>0.71551155115511555</v>
      </c>
      <c r="DQ22" s="41">
        <f t="shared" si="13"/>
        <v>0.72739273927392745</v>
      </c>
      <c r="DR22" s="41">
        <f t="shared" si="14"/>
        <v>0.73905390539053906</v>
      </c>
      <c r="DS22" s="41">
        <f t="shared" si="15"/>
        <v>0.74015401540154013</v>
      </c>
      <c r="DT22" s="41">
        <f t="shared" si="16"/>
        <v>0.74543454345434546</v>
      </c>
      <c r="DU22" s="41">
        <f t="shared" si="17"/>
        <v>0.75247524752475248</v>
      </c>
      <c r="DV22" s="41">
        <f t="shared" si="18"/>
        <v>0.7531353135313531</v>
      </c>
      <c r="DW22" s="33">
        <f t="shared" si="19"/>
        <v>0.73287671232876717</v>
      </c>
      <c r="DX22" s="41">
        <f t="shared" si="20"/>
        <v>0</v>
      </c>
      <c r="DY22" s="41">
        <f t="shared" si="21"/>
        <v>0</v>
      </c>
      <c r="DZ22" s="42"/>
      <c r="EA22" s="42"/>
      <c r="EB22" s="43"/>
      <c r="EC22" s="41">
        <f t="shared" si="22"/>
        <v>0</v>
      </c>
      <c r="ED22" s="41">
        <f t="shared" si="23"/>
        <v>0</v>
      </c>
      <c r="EE22" s="41">
        <f t="shared" si="24"/>
        <v>0</v>
      </c>
      <c r="EF22" s="41">
        <f t="shared" si="25"/>
        <v>0</v>
      </c>
      <c r="EG22" s="41">
        <f t="shared" si="26"/>
        <v>0</v>
      </c>
      <c r="EH22" s="44">
        <v>1089</v>
      </c>
      <c r="EI22" s="44">
        <v>1098</v>
      </c>
      <c r="EJ22" s="44">
        <v>1140</v>
      </c>
      <c r="EK22" s="44">
        <v>1267</v>
      </c>
      <c r="EL22" s="44">
        <v>1288</v>
      </c>
      <c r="EM22" s="44">
        <v>1297</v>
      </c>
      <c r="EN22" s="44">
        <v>1324</v>
      </c>
      <c r="EO22" s="44">
        <v>1363</v>
      </c>
      <c r="EP22" s="44">
        <v>1642</v>
      </c>
      <c r="EQ22" s="33">
        <f t="shared" si="27"/>
        <v>0.23287671232876711</v>
      </c>
      <c r="ER22" s="46"/>
      <c r="ES22" s="46"/>
      <c r="ET22" s="33">
        <f t="shared" si="28"/>
        <v>0.23309075342465754</v>
      </c>
      <c r="EU22" s="33">
        <f t="shared" si="64"/>
        <v>0.23501712328767124</v>
      </c>
      <c r="EV22" s="33">
        <f t="shared" si="65"/>
        <v>0.2440068493150685</v>
      </c>
      <c r="EW22" s="33">
        <f t="shared" si="66"/>
        <v>0.27119006849315069</v>
      </c>
      <c r="EX22" s="33">
        <f t="shared" si="67"/>
        <v>0.27568493150684931</v>
      </c>
      <c r="EY22" s="33">
        <f t="shared" si="68"/>
        <v>0.27761130136986301</v>
      </c>
      <c r="EZ22" s="33">
        <f t="shared" si="69"/>
        <v>0.2833904109589041</v>
      </c>
      <c r="FA22" s="33">
        <f t="shared" si="70"/>
        <v>0.29173801369863012</v>
      </c>
      <c r="FB22" s="33">
        <f t="shared" si="71"/>
        <v>0.3514554794520548</v>
      </c>
      <c r="FC22" s="47">
        <f t="shared" si="72"/>
        <v>-0.40282534246575341</v>
      </c>
      <c r="FD22" s="48"/>
      <c r="FE22" s="48"/>
      <c r="FF22" s="48"/>
      <c r="FG22" s="68">
        <v>0</v>
      </c>
      <c r="FH22" s="68">
        <v>1</v>
      </c>
      <c r="FI22" s="68">
        <v>1</v>
      </c>
      <c r="FJ22" s="68">
        <v>5</v>
      </c>
      <c r="FK22" s="68">
        <v>6</v>
      </c>
      <c r="FL22" s="68">
        <v>6</v>
      </c>
      <c r="FM22" s="69">
        <f t="shared" ref="FM22:FM23" si="88">FL22/$GE$1</f>
        <v>0.375</v>
      </c>
      <c r="FN22" s="56"/>
      <c r="FO22" s="50"/>
      <c r="FP22" s="51"/>
      <c r="FQ22" s="52"/>
      <c r="FR22" s="52"/>
      <c r="FS22" s="53"/>
      <c r="FT22" s="53"/>
      <c r="FU22" s="53"/>
      <c r="FV22" s="52"/>
      <c r="FW22" s="53"/>
      <c r="FX22" s="53"/>
      <c r="FY22" s="53"/>
      <c r="FZ22" s="54">
        <f t="shared" si="30"/>
        <v>57.197139025480553</v>
      </c>
      <c r="GA22" s="54">
        <f t="shared" si="31"/>
        <v>56.303630363036298</v>
      </c>
      <c r="GB22" s="48">
        <f t="shared" si="32"/>
        <v>0</v>
      </c>
    </row>
    <row r="23" spans="1:184" x14ac:dyDescent="0.25">
      <c r="A23" s="23" t="s">
        <v>237</v>
      </c>
      <c r="B23" s="24">
        <v>2</v>
      </c>
      <c r="C23" s="24">
        <v>30</v>
      </c>
      <c r="D23" s="24">
        <f t="shared" si="0"/>
        <v>2425</v>
      </c>
      <c r="E23" s="24">
        <v>0</v>
      </c>
      <c r="F23" s="24">
        <v>36</v>
      </c>
      <c r="G23" s="24">
        <v>24</v>
      </c>
      <c r="H23" s="24">
        <v>205</v>
      </c>
      <c r="I23" s="24">
        <v>1196</v>
      </c>
      <c r="J23" s="24">
        <v>450</v>
      </c>
      <c r="K23" s="24">
        <v>0</v>
      </c>
      <c r="L23" s="24">
        <v>514</v>
      </c>
      <c r="M23" s="24">
        <v>0</v>
      </c>
      <c r="N23" s="24">
        <v>33</v>
      </c>
      <c r="O23" s="24">
        <v>33</v>
      </c>
      <c r="P23" s="24">
        <v>34</v>
      </c>
      <c r="Q23" s="24">
        <v>35</v>
      </c>
      <c r="R23" s="24">
        <f t="shared" si="1"/>
        <v>1</v>
      </c>
      <c r="S23" s="25">
        <v>7310</v>
      </c>
      <c r="T23" s="26">
        <v>102</v>
      </c>
      <c r="U23" s="26">
        <v>106</v>
      </c>
      <c r="V23" s="26">
        <v>1386</v>
      </c>
      <c r="W23" s="26">
        <f t="shared" si="2"/>
        <v>4</v>
      </c>
      <c r="X23" s="26">
        <v>1889</v>
      </c>
      <c r="Y23" s="25">
        <v>7534</v>
      </c>
      <c r="Z23" s="26">
        <v>2629</v>
      </c>
      <c r="AA23" s="26">
        <v>2956</v>
      </c>
      <c r="AB23" s="26">
        <v>3318</v>
      </c>
      <c r="AC23" s="26">
        <f t="shared" si="3"/>
        <v>362</v>
      </c>
      <c r="AD23" s="27">
        <f t="shared" si="4"/>
        <v>12.246278755074426</v>
      </c>
      <c r="AE23" s="28">
        <v>3</v>
      </c>
      <c r="AF23" s="29">
        <f>[1]Лист1!B24</f>
        <v>7534</v>
      </c>
      <c r="AG23" s="29">
        <v>3557</v>
      </c>
      <c r="AH23" s="29">
        <v>7743</v>
      </c>
      <c r="AI23" s="30">
        <v>3195</v>
      </c>
      <c r="AJ23" s="30">
        <v>3309</v>
      </c>
      <c r="AK23" s="31">
        <f t="shared" si="5"/>
        <v>45.266757865937073</v>
      </c>
      <c r="AL23" s="31">
        <f t="shared" si="6"/>
        <v>43.920891956464025</v>
      </c>
      <c r="AM23" s="32">
        <v>3378</v>
      </c>
      <c r="AN23" s="32">
        <v>3411</v>
      </c>
      <c r="AO23" s="32">
        <v>4099</v>
      </c>
      <c r="AP23" s="32">
        <v>4498</v>
      </c>
      <c r="AQ23" s="32">
        <v>4606</v>
      </c>
      <c r="AR23" s="32">
        <v>4774</v>
      </c>
      <c r="AS23" s="32">
        <v>5319</v>
      </c>
      <c r="AT23" s="32">
        <v>5335</v>
      </c>
      <c r="AU23" s="32">
        <v>5480</v>
      </c>
      <c r="AV23" s="32">
        <v>5716</v>
      </c>
      <c r="AW23" s="32">
        <v>5872</v>
      </c>
      <c r="AX23" s="32">
        <v>5972</v>
      </c>
      <c r="AY23" s="32">
        <v>6051</v>
      </c>
      <c r="AZ23" s="32">
        <v>6061</v>
      </c>
      <c r="BA23" s="32">
        <v>6099</v>
      </c>
      <c r="BB23" s="32">
        <v>6105</v>
      </c>
      <c r="BC23" s="33">
        <f t="shared" si="33"/>
        <v>0.68694304533126693</v>
      </c>
      <c r="BD23" s="34"/>
      <c r="BE23" s="34"/>
      <c r="BF23" s="34"/>
      <c r="BG23" s="33">
        <f t="shared" si="34"/>
        <v>0.68900942787033448</v>
      </c>
      <c r="BH23" s="33">
        <f t="shared" si="35"/>
        <v>0.70773601963063415</v>
      </c>
      <c r="BI23" s="33">
        <f t="shared" si="36"/>
        <v>0.73821516208188043</v>
      </c>
      <c r="BJ23" s="33">
        <f t="shared" si="37"/>
        <v>0.75836239183778897</v>
      </c>
      <c r="BK23" s="33">
        <f t="shared" si="38"/>
        <v>0.77127728270696116</v>
      </c>
      <c r="BL23" s="33">
        <f t="shared" si="39"/>
        <v>0.78148004649360714</v>
      </c>
      <c r="BM23" s="33">
        <f t="shared" si="40"/>
        <v>0.78277153558052437</v>
      </c>
      <c r="BN23" s="33">
        <f t="shared" si="41"/>
        <v>0.78767919411080978</v>
      </c>
      <c r="BO23" s="33">
        <f t="shared" si="42"/>
        <v>0.78845408756296009</v>
      </c>
      <c r="BP23" s="67">
        <v>5790</v>
      </c>
      <c r="BQ23" s="67">
        <v>105</v>
      </c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3"/>
      <c r="CC23" s="37"/>
      <c r="CD23" s="37"/>
      <c r="CE23" s="37"/>
      <c r="CF23" s="37"/>
      <c r="CG23" s="37"/>
      <c r="CH23" s="37"/>
      <c r="CI23" s="37"/>
      <c r="CJ23" s="37"/>
      <c r="CK23" s="37"/>
      <c r="CL23" s="33"/>
      <c r="CM23" s="33"/>
      <c r="CN23" s="33"/>
      <c r="CO23" s="33"/>
      <c r="CP23" s="33"/>
      <c r="CQ23" s="33"/>
      <c r="CR23" s="33"/>
      <c r="CS23" s="33"/>
      <c r="CT23" s="33"/>
      <c r="CU23" s="38">
        <f t="shared" si="50"/>
        <v>5319</v>
      </c>
      <c r="CV23" s="38">
        <f t="shared" si="50"/>
        <v>5335</v>
      </c>
      <c r="CW23" s="38">
        <f t="shared" si="50"/>
        <v>5480</v>
      </c>
      <c r="CX23" s="38">
        <f t="shared" si="50"/>
        <v>5716</v>
      </c>
      <c r="CY23" s="38">
        <f t="shared" si="51"/>
        <v>5872</v>
      </c>
      <c r="CZ23" s="38">
        <f t="shared" si="52"/>
        <v>5972</v>
      </c>
      <c r="DA23" s="38">
        <f t="shared" si="52"/>
        <v>6051</v>
      </c>
      <c r="DB23" s="38">
        <f t="shared" si="53"/>
        <v>6061</v>
      </c>
      <c r="DC23" s="38">
        <f t="shared" si="54"/>
        <v>6099</v>
      </c>
      <c r="DD23" s="38">
        <f t="shared" si="55"/>
        <v>6105</v>
      </c>
      <c r="DE23" s="39">
        <f t="shared" si="10"/>
        <v>0.68694304533126693</v>
      </c>
      <c r="DF23" s="39">
        <f t="shared" si="11"/>
        <v>0.68900942787033448</v>
      </c>
      <c r="DG23" s="39">
        <f t="shared" si="56"/>
        <v>0.70773601963063415</v>
      </c>
      <c r="DH23" s="39">
        <f t="shared" si="57"/>
        <v>0.73821516208188043</v>
      </c>
      <c r="DI23" s="39">
        <f t="shared" si="58"/>
        <v>0.75836239183778897</v>
      </c>
      <c r="DJ23" s="39">
        <f t="shared" si="59"/>
        <v>0.77127728270696116</v>
      </c>
      <c r="DK23" s="39">
        <f t="shared" si="60"/>
        <v>0.78148004649360714</v>
      </c>
      <c r="DL23" s="39">
        <f t="shared" si="61"/>
        <v>0.78277153558052437</v>
      </c>
      <c r="DM23" s="39">
        <f t="shared" si="62"/>
        <v>0.78767919411080978</v>
      </c>
      <c r="DN23" s="39">
        <f t="shared" si="63"/>
        <v>0.78845408756296009</v>
      </c>
      <c r="DO23" s="40">
        <v>2073</v>
      </c>
      <c r="DP23" s="41">
        <f t="shared" si="12"/>
        <v>0.4240775152641359</v>
      </c>
      <c r="DQ23" s="41">
        <f t="shared" si="13"/>
        <v>0.43920891956464031</v>
      </c>
      <c r="DR23" s="41">
        <f t="shared" si="14"/>
        <v>0.44836740111494561</v>
      </c>
      <c r="DS23" s="41">
        <f t="shared" si="15"/>
        <v>0.45274754446509158</v>
      </c>
      <c r="DT23" s="41">
        <f t="shared" si="16"/>
        <v>0.54406689673480224</v>
      </c>
      <c r="DU23" s="41">
        <f t="shared" si="17"/>
        <v>0.59702681178656758</v>
      </c>
      <c r="DV23" s="41">
        <f t="shared" si="18"/>
        <v>0.61136182638704539</v>
      </c>
      <c r="DW23" s="33">
        <f t="shared" si="19"/>
        <v>0.61655689009427872</v>
      </c>
      <c r="DX23" s="41">
        <f t="shared" si="20"/>
        <v>0</v>
      </c>
      <c r="DY23" s="41">
        <f t="shared" si="21"/>
        <v>0</v>
      </c>
      <c r="DZ23" s="42"/>
      <c r="EA23" s="42"/>
      <c r="EB23" s="43"/>
      <c r="EC23" s="41">
        <f t="shared" si="22"/>
        <v>0</v>
      </c>
      <c r="ED23" s="41">
        <f t="shared" si="23"/>
        <v>0</v>
      </c>
      <c r="EE23" s="41">
        <f t="shared" si="24"/>
        <v>0</v>
      </c>
      <c r="EF23" s="41">
        <f t="shared" si="25"/>
        <v>0</v>
      </c>
      <c r="EG23" s="41">
        <f t="shared" si="26"/>
        <v>0</v>
      </c>
      <c r="EH23" s="44">
        <v>2084</v>
      </c>
      <c r="EI23" s="44">
        <v>2360</v>
      </c>
      <c r="EJ23" s="44">
        <v>2505</v>
      </c>
      <c r="EK23" s="44">
        <v>2655</v>
      </c>
      <c r="EL23" s="44">
        <v>2661</v>
      </c>
      <c r="EM23" s="44">
        <v>2664</v>
      </c>
      <c r="EN23" s="44">
        <v>2665</v>
      </c>
      <c r="EO23" s="44">
        <v>2721</v>
      </c>
      <c r="EP23" s="44">
        <v>2770</v>
      </c>
      <c r="EQ23" s="33">
        <f t="shared" si="27"/>
        <v>0.26772568771793881</v>
      </c>
      <c r="ER23" s="46"/>
      <c r="ES23" s="46"/>
      <c r="ET23" s="33">
        <f t="shared" si="28"/>
        <v>0.26914632571354774</v>
      </c>
      <c r="EU23" s="33">
        <f t="shared" si="64"/>
        <v>0.30479142451246288</v>
      </c>
      <c r="EV23" s="33">
        <f t="shared" si="65"/>
        <v>0.3235180162727625</v>
      </c>
      <c r="EW23" s="33">
        <f t="shared" si="66"/>
        <v>0.34289035257652073</v>
      </c>
      <c r="EX23" s="33">
        <f t="shared" si="67"/>
        <v>0.34366524602867105</v>
      </c>
      <c r="EY23" s="33">
        <f t="shared" si="68"/>
        <v>0.3440526927547462</v>
      </c>
      <c r="EZ23" s="33">
        <f t="shared" si="69"/>
        <v>0.34418184166343796</v>
      </c>
      <c r="FA23" s="33">
        <f t="shared" si="70"/>
        <v>0.35141418055017437</v>
      </c>
      <c r="FB23" s="33">
        <f t="shared" si="71"/>
        <v>0.35774247707606871</v>
      </c>
      <c r="FC23" s="47">
        <f t="shared" si="72"/>
        <v>-0.43071161048689138</v>
      </c>
      <c r="FD23" s="48"/>
      <c r="FE23" s="48"/>
      <c r="FF23" s="48"/>
      <c r="FG23" s="68">
        <v>0</v>
      </c>
      <c r="FH23" s="68">
        <v>1</v>
      </c>
      <c r="FI23" s="68">
        <v>5</v>
      </c>
      <c r="FJ23" s="68">
        <v>5</v>
      </c>
      <c r="FK23" s="68">
        <v>6</v>
      </c>
      <c r="FL23" s="68">
        <v>8</v>
      </c>
      <c r="FM23" s="69">
        <f t="shared" si="88"/>
        <v>0.5</v>
      </c>
      <c r="FN23" s="56"/>
      <c r="FO23" s="50"/>
      <c r="FP23" s="51"/>
      <c r="FQ23" s="52"/>
      <c r="FR23" s="52"/>
      <c r="FS23" s="53"/>
      <c r="FT23" s="53"/>
      <c r="FU23" s="53"/>
      <c r="FV23" s="52"/>
      <c r="FW23" s="53"/>
      <c r="FX23" s="53"/>
      <c r="FY23" s="53"/>
      <c r="FZ23" s="54">
        <f t="shared" si="30"/>
        <v>45.389876880984957</v>
      </c>
      <c r="GA23" s="54">
        <f t="shared" si="31"/>
        <v>44.040350411468012</v>
      </c>
      <c r="GB23" s="48">
        <f t="shared" si="32"/>
        <v>0</v>
      </c>
    </row>
    <row r="24" spans="1:184" ht="30" x14ac:dyDescent="0.25">
      <c r="A24" s="23" t="s">
        <v>238</v>
      </c>
      <c r="B24" s="24">
        <v>6</v>
      </c>
      <c r="C24" s="24">
        <v>8</v>
      </c>
      <c r="D24" s="24">
        <f t="shared" si="0"/>
        <v>10339</v>
      </c>
      <c r="E24" s="24">
        <v>153</v>
      </c>
      <c r="F24" s="24">
        <v>0</v>
      </c>
      <c r="G24" s="24">
        <v>1321</v>
      </c>
      <c r="H24" s="24">
        <v>138</v>
      </c>
      <c r="I24" s="24">
        <v>5718</v>
      </c>
      <c r="J24" s="24">
        <v>1651</v>
      </c>
      <c r="K24" s="24">
        <v>0</v>
      </c>
      <c r="L24" s="24">
        <v>508</v>
      </c>
      <c r="M24" s="24">
        <v>850</v>
      </c>
      <c r="N24" s="24">
        <v>8</v>
      </c>
      <c r="O24" s="24">
        <v>17</v>
      </c>
      <c r="P24" s="24">
        <v>19</v>
      </c>
      <c r="Q24" s="24">
        <v>19</v>
      </c>
      <c r="R24" s="24">
        <f t="shared" si="1"/>
        <v>0</v>
      </c>
      <c r="S24" s="25">
        <v>20734</v>
      </c>
      <c r="T24" s="26">
        <v>3385</v>
      </c>
      <c r="U24" s="26">
        <v>3526</v>
      </c>
      <c r="V24" s="26">
        <v>3600</v>
      </c>
      <c r="W24" s="26">
        <f t="shared" si="2"/>
        <v>141</v>
      </c>
      <c r="X24" s="26">
        <v>3732</v>
      </c>
      <c r="Y24" s="25">
        <v>22487</v>
      </c>
      <c r="Z24" s="26">
        <v>3981</v>
      </c>
      <c r="AA24" s="26">
        <v>4633</v>
      </c>
      <c r="AB24" s="26">
        <v>4812</v>
      </c>
      <c r="AC24" s="26">
        <f t="shared" si="3"/>
        <v>179</v>
      </c>
      <c r="AD24" s="27">
        <f t="shared" si="4"/>
        <v>3.8635873084394561</v>
      </c>
      <c r="AE24" s="28">
        <v>679</v>
      </c>
      <c r="AF24" s="29">
        <f>[1]Лист1!B25</f>
        <v>20734</v>
      </c>
      <c r="AG24" s="29"/>
      <c r="AH24" s="29">
        <v>24388</v>
      </c>
      <c r="AI24" s="30">
        <v>9194</v>
      </c>
      <c r="AJ24" s="30">
        <v>10685</v>
      </c>
      <c r="AK24" s="31">
        <f t="shared" si="5"/>
        <v>51.533712742355547</v>
      </c>
      <c r="AL24" s="31">
        <f t="shared" si="6"/>
        <v>47.516342775826033</v>
      </c>
      <c r="AM24" s="32">
        <v>13381</v>
      </c>
      <c r="AN24" s="32">
        <v>15698</v>
      </c>
      <c r="AO24" s="32">
        <v>16389</v>
      </c>
      <c r="AP24" s="32">
        <v>16499</v>
      </c>
      <c r="AQ24" s="32">
        <v>16741</v>
      </c>
      <c r="AR24" s="32">
        <v>16823</v>
      </c>
      <c r="AS24" s="32">
        <v>17109</v>
      </c>
      <c r="AT24" s="32">
        <v>17130</v>
      </c>
      <c r="AU24" s="32">
        <v>17346</v>
      </c>
      <c r="AV24" s="32">
        <v>17870</v>
      </c>
      <c r="AW24" s="32">
        <v>17912</v>
      </c>
      <c r="AX24" s="32">
        <v>17951</v>
      </c>
      <c r="AY24" s="32">
        <v>17952</v>
      </c>
      <c r="AZ24" s="32">
        <v>17958</v>
      </c>
      <c r="BA24" s="32">
        <v>17959</v>
      </c>
      <c r="BB24" s="32">
        <v>17965</v>
      </c>
      <c r="BC24" s="33">
        <f t="shared" si="33"/>
        <v>0.70153354108577992</v>
      </c>
      <c r="BD24" s="34"/>
      <c r="BE24" s="34">
        <v>13</v>
      </c>
      <c r="BF24" s="34">
        <v>160</v>
      </c>
      <c r="BG24" s="33">
        <f t="shared" si="34"/>
        <v>0.70239462030506805</v>
      </c>
      <c r="BH24" s="33">
        <f t="shared" si="35"/>
        <v>0.71125143513203215</v>
      </c>
      <c r="BI24" s="33">
        <f t="shared" si="36"/>
        <v>0.73273741184188945</v>
      </c>
      <c r="BJ24" s="33">
        <f t="shared" si="37"/>
        <v>0.73445957028046582</v>
      </c>
      <c r="BK24" s="33">
        <f t="shared" si="38"/>
        <v>0.73605871740200102</v>
      </c>
      <c r="BL24" s="33">
        <f t="shared" si="39"/>
        <v>0.73609972117434808</v>
      </c>
      <c r="BM24" s="33">
        <f t="shared" si="40"/>
        <v>0.73634574380843043</v>
      </c>
      <c r="BN24" s="33">
        <f t="shared" si="41"/>
        <v>0.73638674758077738</v>
      </c>
      <c r="BO24" s="33">
        <f t="shared" si="42"/>
        <v>0.73663277021485973</v>
      </c>
      <c r="BP24" s="35"/>
      <c r="BQ24" s="35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3">
        <f t="shared" ref="CB24:CB30" si="89">BR24/AH24</f>
        <v>0</v>
      </c>
      <c r="CC24" s="37">
        <v>5166</v>
      </c>
      <c r="CD24" s="37">
        <v>5466</v>
      </c>
      <c r="CE24" s="37">
        <v>6728</v>
      </c>
      <c r="CF24" s="37">
        <v>7142</v>
      </c>
      <c r="CG24" s="37">
        <v>7207</v>
      </c>
      <c r="CH24" s="37">
        <v>7262</v>
      </c>
      <c r="CI24" s="37">
        <v>7373</v>
      </c>
      <c r="CJ24" s="37">
        <v>7371</v>
      </c>
      <c r="CK24" s="37">
        <v>7383</v>
      </c>
      <c r="CL24" s="33">
        <f t="shared" ref="CL24:CL30" si="90">BS24/AH24</f>
        <v>0</v>
      </c>
      <c r="CM24" s="33">
        <f t="shared" ref="CM24:CM30" si="91">BT24/AH24</f>
        <v>0</v>
      </c>
      <c r="CN24" s="33">
        <f t="shared" ref="CN24:CN30" si="92">BU24/AH24</f>
        <v>0</v>
      </c>
      <c r="CO24" s="33">
        <f t="shared" ref="CO24:CO30" si="93">BV24/AH24</f>
        <v>0</v>
      </c>
      <c r="CP24" s="33">
        <f t="shared" ref="CP24:CP30" si="94">BW24/AH24</f>
        <v>0</v>
      </c>
      <c r="CQ24" s="33">
        <f t="shared" ref="CQ24:CQ30" si="95">BX24/AH24</f>
        <v>0</v>
      </c>
      <c r="CR24" s="33">
        <f t="shared" ref="CR24:CR30" si="96">BY24/AH24</f>
        <v>0</v>
      </c>
      <c r="CS24" s="33">
        <f t="shared" ref="CS24:CS30" si="97">BZ24/AH24</f>
        <v>0</v>
      </c>
      <c r="CT24" s="33">
        <f t="shared" ref="CT24:CT30" si="98">CA24/AH24</f>
        <v>0</v>
      </c>
      <c r="CU24" s="38">
        <f t="shared" si="50"/>
        <v>17109</v>
      </c>
      <c r="CV24" s="38">
        <f t="shared" si="50"/>
        <v>17130</v>
      </c>
      <c r="CW24" s="38">
        <f t="shared" si="50"/>
        <v>17346</v>
      </c>
      <c r="CX24" s="38">
        <f t="shared" si="50"/>
        <v>17870</v>
      </c>
      <c r="CY24" s="38">
        <f t="shared" si="51"/>
        <v>17912</v>
      </c>
      <c r="CZ24" s="38">
        <f t="shared" si="52"/>
        <v>17951</v>
      </c>
      <c r="DA24" s="38">
        <f t="shared" si="52"/>
        <v>17952</v>
      </c>
      <c r="DB24" s="38">
        <f t="shared" si="53"/>
        <v>17958</v>
      </c>
      <c r="DC24" s="38">
        <f t="shared" si="54"/>
        <v>17959</v>
      </c>
      <c r="DD24" s="38">
        <f t="shared" si="55"/>
        <v>17965</v>
      </c>
      <c r="DE24" s="39">
        <f t="shared" si="10"/>
        <v>0.70153354108577992</v>
      </c>
      <c r="DF24" s="39">
        <f t="shared" si="11"/>
        <v>0.70239462030506805</v>
      </c>
      <c r="DG24" s="39">
        <f t="shared" si="56"/>
        <v>0.71125143513203215</v>
      </c>
      <c r="DH24" s="39">
        <f t="shared" si="57"/>
        <v>0.73273741184188945</v>
      </c>
      <c r="DI24" s="39">
        <f t="shared" si="58"/>
        <v>0.73445957028046582</v>
      </c>
      <c r="DJ24" s="39">
        <f t="shared" si="59"/>
        <v>0.73605871740200102</v>
      </c>
      <c r="DK24" s="39">
        <f t="shared" si="60"/>
        <v>0.73609972117434808</v>
      </c>
      <c r="DL24" s="39">
        <f t="shared" si="61"/>
        <v>0.73634574380843043</v>
      </c>
      <c r="DM24" s="39">
        <f t="shared" si="62"/>
        <v>0.73638674758077738</v>
      </c>
      <c r="DN24" s="39">
        <f t="shared" si="63"/>
        <v>0.73663277021485973</v>
      </c>
      <c r="DO24" s="40">
        <v>7473</v>
      </c>
      <c r="DP24" s="41">
        <f t="shared" si="12"/>
        <v>0.44342625639046979</v>
      </c>
      <c r="DQ24" s="41">
        <f t="shared" si="13"/>
        <v>0.51596411690942412</v>
      </c>
      <c r="DR24" s="41">
        <f t="shared" si="14"/>
        <v>0.65308189447284648</v>
      </c>
      <c r="DS24" s="41">
        <f t="shared" si="15"/>
        <v>0.76483071283881543</v>
      </c>
      <c r="DT24" s="41">
        <f t="shared" si="16"/>
        <v>0.79815761551075526</v>
      </c>
      <c r="DU24" s="41">
        <f t="shared" si="17"/>
        <v>0.8034629111604128</v>
      </c>
      <c r="DV24" s="41">
        <f t="shared" si="18"/>
        <v>0.80741776791743036</v>
      </c>
      <c r="DW24" s="33">
        <f t="shared" si="19"/>
        <v>0.68980646219452191</v>
      </c>
      <c r="DX24" s="41">
        <f t="shared" si="20"/>
        <v>0.24915597569209993</v>
      </c>
      <c r="DY24" s="41">
        <f t="shared" si="21"/>
        <v>0.26362496382752965</v>
      </c>
      <c r="DZ24" s="42">
        <v>29</v>
      </c>
      <c r="EA24" s="42">
        <v>28</v>
      </c>
      <c r="EB24" s="43">
        <v>40</v>
      </c>
      <c r="EC24" s="41">
        <f t="shared" si="22"/>
        <v>0.34445837754413039</v>
      </c>
      <c r="ED24" s="41">
        <f t="shared" si="23"/>
        <v>0.34759332497347351</v>
      </c>
      <c r="EE24" s="41">
        <f t="shared" si="24"/>
        <v>0.35024597279830233</v>
      </c>
      <c r="EF24" s="41">
        <f t="shared" si="25"/>
        <v>0.35559949840841132</v>
      </c>
      <c r="EG24" s="41">
        <f t="shared" si="26"/>
        <v>0.35550303848750842</v>
      </c>
      <c r="EH24" s="44">
        <v>7507</v>
      </c>
      <c r="EI24" s="44">
        <v>7545</v>
      </c>
      <c r="EJ24" s="44">
        <v>7602</v>
      </c>
      <c r="EK24" s="44">
        <v>7674</v>
      </c>
      <c r="EL24" s="44">
        <v>7669</v>
      </c>
      <c r="EM24" s="44">
        <v>7680</v>
      </c>
      <c r="EN24" s="44">
        <v>7680</v>
      </c>
      <c r="EO24" s="44">
        <v>7715</v>
      </c>
      <c r="EP24" s="44">
        <v>7792</v>
      </c>
      <c r="EQ24" s="33">
        <f t="shared" si="27"/>
        <v>0.30642119074954893</v>
      </c>
      <c r="ER24" s="46">
        <v>5500</v>
      </c>
      <c r="ES24" s="46">
        <v>622</v>
      </c>
      <c r="ET24" s="33">
        <f t="shared" si="28"/>
        <v>0.30781531900934889</v>
      </c>
      <c r="EU24" s="33">
        <f t="shared" si="64"/>
        <v>0.30937346235853697</v>
      </c>
      <c r="EV24" s="33">
        <f t="shared" si="65"/>
        <v>0.31171067738231917</v>
      </c>
      <c r="EW24" s="33">
        <f t="shared" si="66"/>
        <v>0.3146629489913072</v>
      </c>
      <c r="EX24" s="33">
        <f t="shared" si="67"/>
        <v>0.31445793012957191</v>
      </c>
      <c r="EY24" s="33">
        <f t="shared" si="68"/>
        <v>0.31490897162538956</v>
      </c>
      <c r="EZ24" s="33">
        <f t="shared" si="69"/>
        <v>0.31490897162538956</v>
      </c>
      <c r="FA24" s="33">
        <f t="shared" si="70"/>
        <v>0.31634410365753651</v>
      </c>
      <c r="FB24" s="33">
        <f t="shared" si="71"/>
        <v>0.31950139412825979</v>
      </c>
      <c r="FC24" s="47">
        <f t="shared" si="72"/>
        <v>-0.41713137608659995</v>
      </c>
      <c r="FD24" s="48">
        <v>1</v>
      </c>
      <c r="FE24" s="48">
        <v>1</v>
      </c>
      <c r="FF24" s="48">
        <v>1</v>
      </c>
      <c r="FG24" s="48">
        <v>1</v>
      </c>
      <c r="FH24" s="48">
        <v>1</v>
      </c>
      <c r="FI24" s="48">
        <v>1</v>
      </c>
      <c r="FJ24" s="48">
        <v>1</v>
      </c>
      <c r="FK24" s="48">
        <v>1</v>
      </c>
      <c r="FL24" s="48">
        <v>1</v>
      </c>
      <c r="FM24" s="49">
        <f t="shared" ref="FM24:FM30" si="99">FL24/$GD$1</f>
        <v>0.1</v>
      </c>
      <c r="FN24" s="56">
        <f>BF24/(ES24/100)</f>
        <v>25.723472668810292</v>
      </c>
      <c r="FO24" s="50">
        <f t="shared" ref="FO24:FO30" si="100">ES24/(AF24/100)</f>
        <v>2.9999035400790972</v>
      </c>
      <c r="FP24" s="51">
        <f>BF24/(AF24/100)</f>
        <v>0.77167936722291885</v>
      </c>
      <c r="FQ24" s="52">
        <f>ER24*ES24</f>
        <v>3421000</v>
      </c>
      <c r="FR24" s="52">
        <f>ER24*BF24</f>
        <v>880000</v>
      </c>
      <c r="FS24" s="53">
        <v>132897.29999999999</v>
      </c>
      <c r="FT24" s="53">
        <v>3363659.16</v>
      </c>
      <c r="FU24" s="53">
        <f t="shared" ref="FU24:FU30" si="101">FR24-FS24</f>
        <v>747102.7</v>
      </c>
      <c r="FV24" s="52">
        <v>57340.84</v>
      </c>
      <c r="FW24" s="53">
        <f>FQ24-FS24</f>
        <v>3288102.7</v>
      </c>
      <c r="FX24" s="53">
        <v>622</v>
      </c>
      <c r="FY24" s="53">
        <v>60</v>
      </c>
      <c r="FZ24" s="54">
        <f t="shared" si="30"/>
        <v>23.208256969229286</v>
      </c>
      <c r="GA24" s="54">
        <f t="shared" si="31"/>
        <v>21.399030550985014</v>
      </c>
      <c r="GB24" s="48">
        <f t="shared" si="32"/>
        <v>6.269894858686216E-2</v>
      </c>
    </row>
    <row r="25" spans="1:184" x14ac:dyDescent="0.25">
      <c r="A25" s="23" t="s">
        <v>239</v>
      </c>
      <c r="B25" s="24">
        <v>2</v>
      </c>
      <c r="C25" s="24">
        <v>7</v>
      </c>
      <c r="D25" s="24">
        <f t="shared" si="0"/>
        <v>3268</v>
      </c>
      <c r="E25" s="24">
        <v>164</v>
      </c>
      <c r="F25" s="24">
        <v>107</v>
      </c>
      <c r="G25" s="24">
        <v>75</v>
      </c>
      <c r="H25" s="24">
        <v>33</v>
      </c>
      <c r="I25" s="24">
        <v>1030</v>
      </c>
      <c r="J25" s="24">
        <v>448</v>
      </c>
      <c r="K25" s="24">
        <v>0</v>
      </c>
      <c r="L25" s="24">
        <v>381</v>
      </c>
      <c r="M25" s="24">
        <v>1030</v>
      </c>
      <c r="N25" s="24">
        <v>7</v>
      </c>
      <c r="O25" s="24">
        <v>7</v>
      </c>
      <c r="P25" s="24">
        <v>8</v>
      </c>
      <c r="Q25" s="24">
        <v>8</v>
      </c>
      <c r="R25" s="24">
        <f t="shared" si="1"/>
        <v>0</v>
      </c>
      <c r="S25" s="79">
        <v>6031</v>
      </c>
      <c r="T25" s="26">
        <v>1408</v>
      </c>
      <c r="U25" s="26">
        <v>1553</v>
      </c>
      <c r="V25" s="26">
        <v>1581</v>
      </c>
      <c r="W25" s="26">
        <f t="shared" si="2"/>
        <v>145</v>
      </c>
      <c r="X25" s="26">
        <v>1605</v>
      </c>
      <c r="Y25" s="79">
        <v>6178</v>
      </c>
      <c r="Z25" s="26">
        <v>1846</v>
      </c>
      <c r="AA25" s="26">
        <v>2215</v>
      </c>
      <c r="AB25" s="26">
        <v>2243</v>
      </c>
      <c r="AC25" s="26">
        <f t="shared" si="3"/>
        <v>28</v>
      </c>
      <c r="AD25" s="27">
        <f t="shared" si="4"/>
        <v>1.2641083521444696</v>
      </c>
      <c r="AE25" s="28">
        <v>464</v>
      </c>
      <c r="AF25" s="29">
        <v>6031</v>
      </c>
      <c r="AG25" s="29"/>
      <c r="AH25" s="29">
        <v>6380</v>
      </c>
      <c r="AI25" s="30">
        <v>2564</v>
      </c>
      <c r="AJ25" s="30">
        <v>3315</v>
      </c>
      <c r="AK25" s="31">
        <f t="shared" si="5"/>
        <v>54.966008953739014</v>
      </c>
      <c r="AL25" s="31">
        <f t="shared" si="6"/>
        <v>53.658141793460665</v>
      </c>
      <c r="AM25" s="32">
        <v>3502</v>
      </c>
      <c r="AN25" s="32">
        <v>3610</v>
      </c>
      <c r="AO25" s="32">
        <v>3750</v>
      </c>
      <c r="AP25" s="32">
        <v>3897</v>
      </c>
      <c r="AQ25" s="32">
        <v>3925</v>
      </c>
      <c r="AR25" s="32">
        <v>4031</v>
      </c>
      <c r="AS25" s="32">
        <v>4230</v>
      </c>
      <c r="AT25" s="32">
        <v>4236</v>
      </c>
      <c r="AU25" s="32">
        <v>4246</v>
      </c>
      <c r="AV25" s="32">
        <v>4276</v>
      </c>
      <c r="AW25" s="32">
        <v>4316</v>
      </c>
      <c r="AX25" s="32">
        <v>4195</v>
      </c>
      <c r="AY25" s="32">
        <v>4157</v>
      </c>
      <c r="AZ25" s="32">
        <v>4146</v>
      </c>
      <c r="BA25" s="32">
        <v>4155</v>
      </c>
      <c r="BB25" s="32">
        <v>4144</v>
      </c>
      <c r="BC25" s="33">
        <f t="shared" si="33"/>
        <v>0.6630094043887147</v>
      </c>
      <c r="BD25" s="34"/>
      <c r="BE25" s="34"/>
      <c r="BF25" s="34"/>
      <c r="BG25" s="33">
        <f t="shared" si="34"/>
        <v>0.66394984326018813</v>
      </c>
      <c r="BH25" s="33">
        <f t="shared" si="35"/>
        <v>0.66551724137931034</v>
      </c>
      <c r="BI25" s="33">
        <f t="shared" si="36"/>
        <v>0.67021943573667708</v>
      </c>
      <c r="BJ25" s="33">
        <f t="shared" si="37"/>
        <v>0.67648902821316614</v>
      </c>
      <c r="BK25" s="33">
        <f t="shared" si="38"/>
        <v>0.65752351097178685</v>
      </c>
      <c r="BL25" s="33">
        <f t="shared" si="39"/>
        <v>0.65156739811912223</v>
      </c>
      <c r="BM25" s="33">
        <f t="shared" si="40"/>
        <v>0.6498432601880878</v>
      </c>
      <c r="BN25" s="33">
        <f t="shared" si="41"/>
        <v>0.65125391849529779</v>
      </c>
      <c r="BO25" s="33">
        <f t="shared" si="42"/>
        <v>0.64952978056426336</v>
      </c>
      <c r="BP25" s="35">
        <v>8780</v>
      </c>
      <c r="BQ25" s="35">
        <v>252</v>
      </c>
      <c r="BR25" s="36"/>
      <c r="BS25" s="36"/>
      <c r="BT25" s="36"/>
      <c r="BU25" s="36"/>
      <c r="BV25" s="36">
        <v>2</v>
      </c>
      <c r="BW25" s="36">
        <v>140</v>
      </c>
      <c r="BX25" s="36">
        <v>190</v>
      </c>
      <c r="BY25" s="36">
        <v>202</v>
      </c>
      <c r="BZ25" s="36">
        <v>204</v>
      </c>
      <c r="CA25" s="36">
        <v>223</v>
      </c>
      <c r="CB25" s="33">
        <f t="shared" si="89"/>
        <v>0</v>
      </c>
      <c r="CC25" s="37">
        <v>1709</v>
      </c>
      <c r="CD25" s="37">
        <v>1843</v>
      </c>
      <c r="CE25" s="37">
        <v>2088</v>
      </c>
      <c r="CF25" s="37">
        <v>2086</v>
      </c>
      <c r="CG25" s="37">
        <v>2066</v>
      </c>
      <c r="CH25" s="37">
        <v>2075</v>
      </c>
      <c r="CI25" s="37">
        <v>2112</v>
      </c>
      <c r="CJ25" s="37">
        <v>2117</v>
      </c>
      <c r="CK25" s="37">
        <v>2112</v>
      </c>
      <c r="CL25" s="33">
        <f t="shared" si="90"/>
        <v>0</v>
      </c>
      <c r="CM25" s="33">
        <f t="shared" si="91"/>
        <v>0</v>
      </c>
      <c r="CN25" s="33">
        <f t="shared" si="92"/>
        <v>0</v>
      </c>
      <c r="CO25" s="33">
        <f t="shared" si="93"/>
        <v>3.1347962382445143E-4</v>
      </c>
      <c r="CP25" s="33">
        <f t="shared" si="94"/>
        <v>2.1943573667711599E-2</v>
      </c>
      <c r="CQ25" s="33">
        <f t="shared" si="95"/>
        <v>2.9780564263322883E-2</v>
      </c>
      <c r="CR25" s="33">
        <f t="shared" si="96"/>
        <v>3.1661442006269594E-2</v>
      </c>
      <c r="CS25" s="33">
        <f t="shared" si="97"/>
        <v>3.1974921630094043E-2</v>
      </c>
      <c r="CT25" s="33">
        <f t="shared" si="98"/>
        <v>3.4952978056426331E-2</v>
      </c>
      <c r="CU25" s="38">
        <f t="shared" si="50"/>
        <v>4230</v>
      </c>
      <c r="CV25" s="38">
        <f t="shared" si="50"/>
        <v>4236</v>
      </c>
      <c r="CW25" s="38">
        <f t="shared" si="50"/>
        <v>4246</v>
      </c>
      <c r="CX25" s="38">
        <f t="shared" si="50"/>
        <v>4276</v>
      </c>
      <c r="CY25" s="38">
        <f t="shared" si="51"/>
        <v>4318</v>
      </c>
      <c r="CZ25" s="38">
        <f t="shared" si="52"/>
        <v>4335</v>
      </c>
      <c r="DA25" s="38">
        <f t="shared" si="52"/>
        <v>4347</v>
      </c>
      <c r="DB25" s="38">
        <f t="shared" si="53"/>
        <v>4348</v>
      </c>
      <c r="DC25" s="38">
        <f t="shared" si="54"/>
        <v>4359</v>
      </c>
      <c r="DD25" s="38">
        <f t="shared" si="55"/>
        <v>4367</v>
      </c>
      <c r="DE25" s="39">
        <f t="shared" si="10"/>
        <v>0.6630094043887147</v>
      </c>
      <c r="DF25" s="39">
        <f t="shared" si="11"/>
        <v>0.66394984326018813</v>
      </c>
      <c r="DG25" s="39">
        <f t="shared" si="56"/>
        <v>0.66551724137931034</v>
      </c>
      <c r="DH25" s="39">
        <f t="shared" si="57"/>
        <v>0.67021943573667708</v>
      </c>
      <c r="DI25" s="39">
        <f t="shared" si="58"/>
        <v>0.67680250783699059</v>
      </c>
      <c r="DJ25" s="39">
        <f t="shared" si="59"/>
        <v>0.67946708463949845</v>
      </c>
      <c r="DK25" s="39">
        <f t="shared" si="60"/>
        <v>0.6813479623824451</v>
      </c>
      <c r="DL25" s="39">
        <f t="shared" si="61"/>
        <v>0.68150470219435733</v>
      </c>
      <c r="DM25" s="39">
        <f t="shared" si="62"/>
        <v>0.68322884012539187</v>
      </c>
      <c r="DN25" s="39">
        <f t="shared" si="63"/>
        <v>0.68448275862068964</v>
      </c>
      <c r="DO25" s="40">
        <v>2179</v>
      </c>
      <c r="DP25" s="41">
        <f t="shared" si="12"/>
        <v>0.42513679323495274</v>
      </c>
      <c r="DQ25" s="41">
        <f t="shared" si="13"/>
        <v>0.54966008953739021</v>
      </c>
      <c r="DR25" s="41">
        <f t="shared" si="14"/>
        <v>0.58066655612667883</v>
      </c>
      <c r="DS25" s="41">
        <f t="shared" si="15"/>
        <v>0.59857403415685628</v>
      </c>
      <c r="DT25" s="41">
        <f t="shared" si="16"/>
        <v>0.62178743160338257</v>
      </c>
      <c r="DU25" s="41">
        <f t="shared" si="17"/>
        <v>0.64616149892223507</v>
      </c>
      <c r="DV25" s="41">
        <f t="shared" si="18"/>
        <v>0.65080417841154037</v>
      </c>
      <c r="DW25" s="33">
        <f t="shared" si="19"/>
        <v>0.63181818181818183</v>
      </c>
      <c r="DX25" s="41">
        <f t="shared" si="20"/>
        <v>0.28336925882938152</v>
      </c>
      <c r="DY25" s="41">
        <f t="shared" si="21"/>
        <v>0.30558779638534239</v>
      </c>
      <c r="DZ25" s="70">
        <v>42</v>
      </c>
      <c r="EA25" s="70">
        <v>40</v>
      </c>
      <c r="EB25" s="71">
        <v>26.67</v>
      </c>
      <c r="EC25" s="41">
        <f t="shared" si="22"/>
        <v>0.34587962195324157</v>
      </c>
      <c r="ED25" s="41">
        <f t="shared" si="23"/>
        <v>0.34256342231802356</v>
      </c>
      <c r="EE25" s="41">
        <f t="shared" si="24"/>
        <v>0.34405571215387165</v>
      </c>
      <c r="EF25" s="41">
        <f t="shared" si="25"/>
        <v>0.35019068147902505</v>
      </c>
      <c r="EG25" s="41">
        <f t="shared" si="26"/>
        <v>0.35101973138782955</v>
      </c>
      <c r="EH25" s="44">
        <v>2180</v>
      </c>
      <c r="EI25" s="44">
        <v>2191</v>
      </c>
      <c r="EJ25" s="44">
        <v>2233</v>
      </c>
      <c r="EK25" s="44">
        <v>2232</v>
      </c>
      <c r="EL25" s="44">
        <v>2235</v>
      </c>
      <c r="EM25" s="44">
        <v>2238</v>
      </c>
      <c r="EN25" s="44">
        <v>2238</v>
      </c>
      <c r="EO25" s="44">
        <v>2246</v>
      </c>
      <c r="EP25" s="44">
        <v>2293</v>
      </c>
      <c r="EQ25" s="33">
        <f t="shared" si="27"/>
        <v>0.34153605015673982</v>
      </c>
      <c r="ER25" s="46">
        <v>3500</v>
      </c>
      <c r="ES25" s="72">
        <v>1508</v>
      </c>
      <c r="ET25" s="33">
        <f t="shared" si="28"/>
        <v>0.34169278996865204</v>
      </c>
      <c r="EU25" s="33">
        <f t="shared" si="64"/>
        <v>0.34341692789968653</v>
      </c>
      <c r="EV25" s="33">
        <f t="shared" si="65"/>
        <v>0.35</v>
      </c>
      <c r="EW25" s="33">
        <f t="shared" si="66"/>
        <v>0.34984326018808776</v>
      </c>
      <c r="EX25" s="33">
        <f t="shared" si="67"/>
        <v>0.35031347962382448</v>
      </c>
      <c r="EY25" s="33">
        <f t="shared" si="68"/>
        <v>0.35078369905956114</v>
      </c>
      <c r="EZ25" s="33">
        <f t="shared" si="69"/>
        <v>0.35078369905956114</v>
      </c>
      <c r="FA25" s="33">
        <f t="shared" si="70"/>
        <v>0.35203761755485896</v>
      </c>
      <c r="FB25" s="33">
        <f t="shared" si="71"/>
        <v>0.35940438871473357</v>
      </c>
      <c r="FC25" s="47">
        <f t="shared" si="72"/>
        <v>-0.32507836990595607</v>
      </c>
      <c r="FD25" s="73">
        <v>0</v>
      </c>
      <c r="FE25" s="73">
        <v>0</v>
      </c>
      <c r="FF25" s="73">
        <v>5</v>
      </c>
      <c r="FG25" s="73">
        <v>7</v>
      </c>
      <c r="FH25" s="73">
        <v>7</v>
      </c>
      <c r="FI25" s="73">
        <v>7</v>
      </c>
      <c r="FJ25" s="73">
        <v>7</v>
      </c>
      <c r="FK25" s="73">
        <v>7</v>
      </c>
      <c r="FL25" s="73">
        <v>7</v>
      </c>
      <c r="FM25" s="49">
        <f t="shared" si="99"/>
        <v>0.7</v>
      </c>
      <c r="FN25" s="56"/>
      <c r="FO25" s="50">
        <f t="shared" si="100"/>
        <v>25.00414524954402</v>
      </c>
      <c r="FP25" s="51"/>
      <c r="FQ25" s="52"/>
      <c r="FR25" s="52"/>
      <c r="FS25" s="53"/>
      <c r="FT25" s="53">
        <v>5129035.1500000004</v>
      </c>
      <c r="FU25" s="53">
        <f t="shared" si="101"/>
        <v>0</v>
      </c>
      <c r="FV25" s="52"/>
      <c r="FW25" s="53"/>
      <c r="FX25" s="53"/>
      <c r="FY25" s="53"/>
      <c r="FZ25" s="54">
        <f t="shared" si="30"/>
        <v>37.191178908970322</v>
      </c>
      <c r="GA25" s="54">
        <f t="shared" si="31"/>
        <v>36.306247976691488</v>
      </c>
      <c r="GB25" s="48">
        <f t="shared" si="32"/>
        <v>0</v>
      </c>
    </row>
    <row r="26" spans="1:184" x14ac:dyDescent="0.25">
      <c r="A26" s="23" t="s">
        <v>240</v>
      </c>
      <c r="B26" s="24">
        <v>2</v>
      </c>
      <c r="C26" s="24">
        <v>10</v>
      </c>
      <c r="D26" s="24">
        <f t="shared" si="0"/>
        <v>1118</v>
      </c>
      <c r="E26" s="24">
        <v>30</v>
      </c>
      <c r="F26" s="24">
        <v>0</v>
      </c>
      <c r="G26" s="24">
        <v>295</v>
      </c>
      <c r="H26" s="24">
        <v>0</v>
      </c>
      <c r="I26" s="24">
        <v>275</v>
      </c>
      <c r="J26" s="24">
        <v>270</v>
      </c>
      <c r="K26" s="24">
        <v>0</v>
      </c>
      <c r="L26" s="24">
        <v>222</v>
      </c>
      <c r="M26" s="24">
        <v>26</v>
      </c>
      <c r="N26" s="24">
        <v>10</v>
      </c>
      <c r="O26" s="24">
        <v>11</v>
      </c>
      <c r="P26" s="24">
        <v>11</v>
      </c>
      <c r="Q26" s="24">
        <v>11</v>
      </c>
      <c r="R26" s="24">
        <f t="shared" si="1"/>
        <v>0</v>
      </c>
      <c r="S26" s="80">
        <v>2752</v>
      </c>
      <c r="T26" s="24">
        <v>377</v>
      </c>
      <c r="U26" s="24">
        <v>382</v>
      </c>
      <c r="V26" s="24">
        <v>384</v>
      </c>
      <c r="W26" s="26">
        <f t="shared" si="2"/>
        <v>5</v>
      </c>
      <c r="X26" s="26">
        <v>387</v>
      </c>
      <c r="Y26" s="80">
        <v>3054</v>
      </c>
      <c r="Z26" s="26">
        <v>485</v>
      </c>
      <c r="AA26" s="26">
        <v>856</v>
      </c>
      <c r="AB26" s="26">
        <v>945</v>
      </c>
      <c r="AC26" s="26">
        <f t="shared" si="3"/>
        <v>89</v>
      </c>
      <c r="AD26" s="27">
        <f t="shared" si="4"/>
        <v>10.397196261682243</v>
      </c>
      <c r="AE26" s="28">
        <v>20</v>
      </c>
      <c r="AF26" s="29">
        <v>3054</v>
      </c>
      <c r="AG26" s="73">
        <v>2291</v>
      </c>
      <c r="AH26" s="29">
        <v>3243</v>
      </c>
      <c r="AI26" s="30">
        <v>1511</v>
      </c>
      <c r="AJ26" s="30">
        <v>1405</v>
      </c>
      <c r="AK26" s="31">
        <f t="shared" si="5"/>
        <v>51.053779069767444</v>
      </c>
      <c r="AL26" s="31">
        <f t="shared" si="6"/>
        <v>46.005239030779308</v>
      </c>
      <c r="AM26" s="32">
        <v>1305</v>
      </c>
      <c r="AN26" s="32">
        <v>1346</v>
      </c>
      <c r="AO26" s="32">
        <v>1370</v>
      </c>
      <c r="AP26" s="32">
        <v>1522</v>
      </c>
      <c r="AQ26" s="32">
        <v>2026</v>
      </c>
      <c r="AR26" s="32">
        <v>2141</v>
      </c>
      <c r="AS26" s="32">
        <v>2209</v>
      </c>
      <c r="AT26" s="32">
        <v>2218</v>
      </c>
      <c r="AU26" s="32">
        <v>1805</v>
      </c>
      <c r="AV26" s="32">
        <v>1814</v>
      </c>
      <c r="AW26" s="32">
        <v>1980</v>
      </c>
      <c r="AX26" s="32">
        <v>1996</v>
      </c>
      <c r="AY26" s="32">
        <v>2000</v>
      </c>
      <c r="AZ26" s="32">
        <v>2000</v>
      </c>
      <c r="BA26" s="32">
        <v>2006</v>
      </c>
      <c r="BB26" s="32">
        <v>2037</v>
      </c>
      <c r="BC26" s="33">
        <f t="shared" si="33"/>
        <v>0.6811594202898551</v>
      </c>
      <c r="BD26" s="34">
        <v>52</v>
      </c>
      <c r="BE26" s="34">
        <v>186</v>
      </c>
      <c r="BF26" s="34">
        <v>466</v>
      </c>
      <c r="BG26" s="33">
        <f t="shared" si="34"/>
        <v>0.6839346284304656</v>
      </c>
      <c r="BH26" s="33">
        <f t="shared" si="35"/>
        <v>0.5565834104224483</v>
      </c>
      <c r="BI26" s="33">
        <f t="shared" si="36"/>
        <v>0.55935861856305891</v>
      </c>
      <c r="BJ26" s="33">
        <f t="shared" si="37"/>
        <v>0.61054579093432004</v>
      </c>
      <c r="BK26" s="33">
        <f t="shared" si="38"/>
        <v>0.61547949429540549</v>
      </c>
      <c r="BL26" s="33">
        <f t="shared" si="39"/>
        <v>0.6167129201356768</v>
      </c>
      <c r="BM26" s="33">
        <f t="shared" si="40"/>
        <v>0.6167129201356768</v>
      </c>
      <c r="BN26" s="33">
        <f t="shared" si="41"/>
        <v>0.61856305889608387</v>
      </c>
      <c r="BO26" s="33">
        <f t="shared" si="42"/>
        <v>0.62812210915818689</v>
      </c>
      <c r="BP26" s="35">
        <v>16020</v>
      </c>
      <c r="BQ26" s="35">
        <v>466</v>
      </c>
      <c r="BR26" s="36"/>
      <c r="BS26" s="36"/>
      <c r="BT26" s="36">
        <v>455</v>
      </c>
      <c r="BU26" s="36">
        <v>463</v>
      </c>
      <c r="BV26" s="36">
        <v>466</v>
      </c>
      <c r="BW26" s="36">
        <v>466</v>
      </c>
      <c r="BX26" s="36">
        <v>466</v>
      </c>
      <c r="BY26" s="36">
        <v>466</v>
      </c>
      <c r="BZ26" s="36">
        <v>466</v>
      </c>
      <c r="CA26" s="36">
        <v>466</v>
      </c>
      <c r="CB26" s="33">
        <f t="shared" si="89"/>
        <v>0</v>
      </c>
      <c r="CC26" s="37">
        <v>1260</v>
      </c>
      <c r="CD26" s="37">
        <v>1297</v>
      </c>
      <c r="CE26" s="37">
        <v>1463</v>
      </c>
      <c r="CF26" s="37">
        <v>1557</v>
      </c>
      <c r="CG26" s="37">
        <v>1615</v>
      </c>
      <c r="CH26" s="37">
        <v>1621</v>
      </c>
      <c r="CI26" s="37">
        <v>1643</v>
      </c>
      <c r="CJ26" s="37">
        <v>1645</v>
      </c>
      <c r="CK26" s="37">
        <v>1645</v>
      </c>
      <c r="CL26" s="33">
        <f t="shared" si="90"/>
        <v>0</v>
      </c>
      <c r="CM26" s="33">
        <f t="shared" si="91"/>
        <v>0.14030218933086649</v>
      </c>
      <c r="CN26" s="33">
        <f t="shared" si="92"/>
        <v>0.14276904101140919</v>
      </c>
      <c r="CO26" s="33">
        <f t="shared" si="93"/>
        <v>0.1436941103916127</v>
      </c>
      <c r="CP26" s="33">
        <f t="shared" si="94"/>
        <v>0.1436941103916127</v>
      </c>
      <c r="CQ26" s="33">
        <f t="shared" si="95"/>
        <v>0.1436941103916127</v>
      </c>
      <c r="CR26" s="33">
        <f t="shared" si="96"/>
        <v>0.1436941103916127</v>
      </c>
      <c r="CS26" s="33">
        <f t="shared" si="97"/>
        <v>0.1436941103916127</v>
      </c>
      <c r="CT26" s="33">
        <f t="shared" si="98"/>
        <v>0.1436941103916127</v>
      </c>
      <c r="CU26" s="38">
        <f t="shared" si="50"/>
        <v>2209</v>
      </c>
      <c r="CV26" s="38">
        <f t="shared" si="50"/>
        <v>2218</v>
      </c>
      <c r="CW26" s="38">
        <f t="shared" si="50"/>
        <v>2260</v>
      </c>
      <c r="CX26" s="38">
        <f t="shared" si="50"/>
        <v>2277</v>
      </c>
      <c r="CY26" s="38">
        <f t="shared" si="51"/>
        <v>2446</v>
      </c>
      <c r="CZ26" s="38">
        <f t="shared" si="52"/>
        <v>2462</v>
      </c>
      <c r="DA26" s="38">
        <f t="shared" si="52"/>
        <v>2466</v>
      </c>
      <c r="DB26" s="38">
        <f t="shared" si="53"/>
        <v>2466</v>
      </c>
      <c r="DC26" s="38">
        <f t="shared" si="54"/>
        <v>2472</v>
      </c>
      <c r="DD26" s="38">
        <f t="shared" si="55"/>
        <v>2503</v>
      </c>
      <c r="DE26" s="39">
        <f t="shared" si="10"/>
        <v>0.6811594202898551</v>
      </c>
      <c r="DF26" s="39">
        <f t="shared" si="11"/>
        <v>0.6839346284304656</v>
      </c>
      <c r="DG26" s="39">
        <f t="shared" si="56"/>
        <v>0.69688559975331488</v>
      </c>
      <c r="DH26" s="39">
        <f t="shared" si="57"/>
        <v>0.7021276595744681</v>
      </c>
      <c r="DI26" s="39">
        <f t="shared" si="58"/>
        <v>0.75423990132593277</v>
      </c>
      <c r="DJ26" s="39">
        <f t="shared" si="59"/>
        <v>0.75917360468701822</v>
      </c>
      <c r="DK26" s="39">
        <f t="shared" si="60"/>
        <v>0.76040703052728953</v>
      </c>
      <c r="DL26" s="39">
        <f t="shared" si="61"/>
        <v>0.76040703052728953</v>
      </c>
      <c r="DM26" s="39">
        <f t="shared" si="62"/>
        <v>0.7622571692876966</v>
      </c>
      <c r="DN26" s="39">
        <f t="shared" si="63"/>
        <v>0.77181621954979962</v>
      </c>
      <c r="DO26" s="48">
        <v>1659</v>
      </c>
      <c r="DP26" s="41">
        <f t="shared" si="12"/>
        <v>0.51178781925343808</v>
      </c>
      <c r="DQ26" s="41">
        <f t="shared" si="13"/>
        <v>0.52095612311722328</v>
      </c>
      <c r="DR26" s="41">
        <f t="shared" si="14"/>
        <v>0.57989521938441391</v>
      </c>
      <c r="DS26" s="41">
        <f t="shared" si="15"/>
        <v>0.59332023575638504</v>
      </c>
      <c r="DT26" s="41">
        <f t="shared" si="16"/>
        <v>0.6011787819253438</v>
      </c>
      <c r="DU26" s="41">
        <f t="shared" si="17"/>
        <v>0.65094957432874923</v>
      </c>
      <c r="DV26" s="41">
        <f t="shared" si="18"/>
        <v>0.66339227242960053</v>
      </c>
      <c r="DW26" s="33">
        <f t="shared" si="19"/>
        <v>0.6601911810052421</v>
      </c>
      <c r="DX26" s="41">
        <f t="shared" si="20"/>
        <v>0.412573673870334</v>
      </c>
      <c r="DY26" s="41">
        <f t="shared" si="21"/>
        <v>0.42468893254747869</v>
      </c>
      <c r="DZ26" s="70">
        <v>10</v>
      </c>
      <c r="EA26" s="70">
        <v>10</v>
      </c>
      <c r="EB26" s="71">
        <v>73.33</v>
      </c>
      <c r="EC26" s="41">
        <f t="shared" si="22"/>
        <v>0.50982318271119842</v>
      </c>
      <c r="ED26" s="41">
        <f t="shared" si="23"/>
        <v>0.52881466928618204</v>
      </c>
      <c r="EE26" s="41">
        <f t="shared" si="24"/>
        <v>0.5307793058284217</v>
      </c>
      <c r="EF26" s="41">
        <f t="shared" si="25"/>
        <v>0.53798297314996724</v>
      </c>
      <c r="EG26" s="41">
        <f t="shared" si="26"/>
        <v>0.53863785199738046</v>
      </c>
      <c r="EH26" s="44">
        <v>1659</v>
      </c>
      <c r="EI26" s="44">
        <v>1659</v>
      </c>
      <c r="EJ26" s="44">
        <v>1660</v>
      </c>
      <c r="EK26" s="44">
        <v>1662</v>
      </c>
      <c r="EL26" s="44">
        <v>1667</v>
      </c>
      <c r="EM26" s="44">
        <v>1666</v>
      </c>
      <c r="EN26" s="44">
        <v>1697</v>
      </c>
      <c r="EO26" s="44">
        <v>1706</v>
      </c>
      <c r="EP26" s="44">
        <v>1741</v>
      </c>
      <c r="EQ26" s="33">
        <f t="shared" si="27"/>
        <v>0.51156336725254392</v>
      </c>
      <c r="ER26" s="46">
        <v>6000</v>
      </c>
      <c r="ES26" s="72">
        <v>466</v>
      </c>
      <c r="ET26" s="33">
        <f t="shared" si="28"/>
        <v>0.51156336725254392</v>
      </c>
      <c r="EU26" s="33">
        <f t="shared" si="64"/>
        <v>0.51156336725254392</v>
      </c>
      <c r="EV26" s="33">
        <f t="shared" si="65"/>
        <v>0.5118717237126118</v>
      </c>
      <c r="EW26" s="33">
        <f t="shared" si="66"/>
        <v>0.51248843663274746</v>
      </c>
      <c r="EX26" s="33">
        <f t="shared" si="67"/>
        <v>0.51403021893308665</v>
      </c>
      <c r="EY26" s="33">
        <f t="shared" si="68"/>
        <v>0.51372186247301876</v>
      </c>
      <c r="EZ26" s="33">
        <f t="shared" si="69"/>
        <v>0.52328091273512178</v>
      </c>
      <c r="FA26" s="33">
        <f t="shared" si="70"/>
        <v>0.52605612087573239</v>
      </c>
      <c r="FB26" s="33">
        <f t="shared" si="71"/>
        <v>0.53684859697810672</v>
      </c>
      <c r="FC26" s="47">
        <f t="shared" si="72"/>
        <v>-0.2349676225716929</v>
      </c>
      <c r="FD26" s="73">
        <v>4</v>
      </c>
      <c r="FE26" s="73">
        <v>4</v>
      </c>
      <c r="FF26" s="73">
        <v>8</v>
      </c>
      <c r="FG26" s="73">
        <v>9</v>
      </c>
      <c r="FH26" s="73">
        <v>9</v>
      </c>
      <c r="FI26" s="73">
        <v>9</v>
      </c>
      <c r="FJ26" s="73">
        <v>9</v>
      </c>
      <c r="FK26" s="73">
        <v>10</v>
      </c>
      <c r="FL26" s="73">
        <v>10</v>
      </c>
      <c r="FM26" s="49">
        <f t="shared" si="99"/>
        <v>1</v>
      </c>
      <c r="FN26" s="56">
        <f>BF26/(ES26/100)</f>
        <v>100</v>
      </c>
      <c r="FO26" s="50">
        <f t="shared" si="100"/>
        <v>15.258677144728226</v>
      </c>
      <c r="FP26" s="51">
        <f>BF26/(AF26/100)</f>
        <v>15.258677144728226</v>
      </c>
      <c r="FQ26" s="52">
        <f>ER26*ES26</f>
        <v>2796000</v>
      </c>
      <c r="FR26" s="52">
        <f>ER26*BF26</f>
        <v>2796000</v>
      </c>
      <c r="FS26" s="53">
        <v>2695831.18</v>
      </c>
      <c r="FT26" s="53">
        <v>2696227.84</v>
      </c>
      <c r="FU26" s="53">
        <f t="shared" si="101"/>
        <v>100168.81999999983</v>
      </c>
      <c r="FV26" s="52">
        <v>99772.160000000003</v>
      </c>
      <c r="FW26" s="53">
        <f>FQ26-FS26</f>
        <v>100168.81999999983</v>
      </c>
      <c r="FX26" s="53">
        <v>466</v>
      </c>
      <c r="FY26" s="53">
        <v>466</v>
      </c>
      <c r="FZ26" s="54">
        <f t="shared" si="30"/>
        <v>34.338662790697676</v>
      </c>
      <c r="GA26" s="54">
        <f t="shared" si="31"/>
        <v>30.943025540275048</v>
      </c>
      <c r="GB26" s="48">
        <f t="shared" si="32"/>
        <v>6.0903732809430258</v>
      </c>
    </row>
    <row r="27" spans="1:184" x14ac:dyDescent="0.25">
      <c r="A27" s="23" t="s">
        <v>241</v>
      </c>
      <c r="B27" s="24">
        <v>2</v>
      </c>
      <c r="C27" s="24">
        <v>5</v>
      </c>
      <c r="D27" s="24">
        <f t="shared" si="0"/>
        <v>905</v>
      </c>
      <c r="E27" s="24">
        <v>54</v>
      </c>
      <c r="F27" s="24">
        <v>31</v>
      </c>
      <c r="G27" s="24">
        <v>126</v>
      </c>
      <c r="H27" s="24">
        <v>20</v>
      </c>
      <c r="I27" s="24">
        <v>408</v>
      </c>
      <c r="J27" s="24">
        <v>204</v>
      </c>
      <c r="K27" s="24">
        <v>0</v>
      </c>
      <c r="L27" s="24">
        <v>62</v>
      </c>
      <c r="M27" s="24">
        <v>0</v>
      </c>
      <c r="N27" s="24">
        <v>7</v>
      </c>
      <c r="O27" s="24">
        <v>7</v>
      </c>
      <c r="P27" s="24">
        <v>7</v>
      </c>
      <c r="Q27" s="24">
        <v>7</v>
      </c>
      <c r="R27" s="24">
        <f t="shared" si="1"/>
        <v>0</v>
      </c>
      <c r="S27" s="25">
        <v>1535</v>
      </c>
      <c r="T27" s="26">
        <v>672</v>
      </c>
      <c r="U27" s="26">
        <v>685</v>
      </c>
      <c r="V27" s="26">
        <v>699</v>
      </c>
      <c r="W27" s="26">
        <f t="shared" si="2"/>
        <v>13</v>
      </c>
      <c r="X27" s="26">
        <v>739</v>
      </c>
      <c r="Y27" s="25">
        <v>1548</v>
      </c>
      <c r="Z27" s="26">
        <v>781</v>
      </c>
      <c r="AA27" s="26">
        <v>794</v>
      </c>
      <c r="AB27" s="26">
        <v>824</v>
      </c>
      <c r="AC27" s="26">
        <f t="shared" si="3"/>
        <v>30</v>
      </c>
      <c r="AD27" s="27">
        <f t="shared" si="4"/>
        <v>3.7783375314861458</v>
      </c>
      <c r="AE27" s="28">
        <v>592</v>
      </c>
      <c r="AF27" s="29">
        <f>[1]Лист1!B27</f>
        <v>1476</v>
      </c>
      <c r="AG27" s="73">
        <v>1107</v>
      </c>
      <c r="AH27" s="60">
        <v>1477</v>
      </c>
      <c r="AI27" s="30">
        <v>648</v>
      </c>
      <c r="AJ27" s="30">
        <v>639</v>
      </c>
      <c r="AK27" s="31">
        <f t="shared" si="5"/>
        <v>41.628664495114009</v>
      </c>
      <c r="AL27" s="31">
        <f t="shared" si="6"/>
        <v>41.279069767441861</v>
      </c>
      <c r="AM27" s="32">
        <v>645</v>
      </c>
      <c r="AN27" s="32">
        <v>642</v>
      </c>
      <c r="AO27" s="32">
        <v>656</v>
      </c>
      <c r="AP27" s="32">
        <v>672</v>
      </c>
      <c r="AQ27" s="32">
        <v>1129</v>
      </c>
      <c r="AR27" s="32">
        <v>1154</v>
      </c>
      <c r="AS27" s="32">
        <v>1160</v>
      </c>
      <c r="AT27" s="32">
        <v>1150</v>
      </c>
      <c r="AU27" s="32">
        <v>1048</v>
      </c>
      <c r="AV27" s="32">
        <v>1009</v>
      </c>
      <c r="AW27" s="32">
        <v>1009</v>
      </c>
      <c r="AX27" s="32">
        <v>1011</v>
      </c>
      <c r="AY27" s="32">
        <v>1012</v>
      </c>
      <c r="AZ27" s="32">
        <v>1011</v>
      </c>
      <c r="BA27" s="32">
        <v>1012</v>
      </c>
      <c r="BB27" s="32">
        <v>1012</v>
      </c>
      <c r="BC27" s="33">
        <f t="shared" si="33"/>
        <v>0.78537576167907919</v>
      </c>
      <c r="BD27" s="34">
        <v>443</v>
      </c>
      <c r="BE27" s="34">
        <v>443</v>
      </c>
      <c r="BF27" s="34">
        <v>443</v>
      </c>
      <c r="BG27" s="33">
        <f t="shared" si="34"/>
        <v>0.77860528097494919</v>
      </c>
      <c r="BH27" s="33">
        <f t="shared" si="35"/>
        <v>0.70954637779282326</v>
      </c>
      <c r="BI27" s="33">
        <f t="shared" si="36"/>
        <v>0.68314150304671628</v>
      </c>
      <c r="BJ27" s="33">
        <f t="shared" si="37"/>
        <v>0.68314150304671628</v>
      </c>
      <c r="BK27" s="33">
        <f t="shared" si="38"/>
        <v>0.68449559918754233</v>
      </c>
      <c r="BL27" s="33">
        <f t="shared" si="39"/>
        <v>0.68517264725795535</v>
      </c>
      <c r="BM27" s="33">
        <f t="shared" si="40"/>
        <v>0.68449559918754233</v>
      </c>
      <c r="BN27" s="33">
        <f t="shared" si="41"/>
        <v>0.68517264725795535</v>
      </c>
      <c r="BO27" s="33">
        <f t="shared" si="42"/>
        <v>0.68517264725795535</v>
      </c>
      <c r="BP27" s="35">
        <v>20440</v>
      </c>
      <c r="BQ27" s="35">
        <v>148</v>
      </c>
      <c r="BR27" s="36"/>
      <c r="BS27" s="36">
        <v>17</v>
      </c>
      <c r="BT27" s="36">
        <v>110</v>
      </c>
      <c r="BU27" s="36">
        <v>148</v>
      </c>
      <c r="BV27" s="36">
        <v>148</v>
      </c>
      <c r="BW27" s="36">
        <v>148</v>
      </c>
      <c r="BX27" s="36">
        <v>148</v>
      </c>
      <c r="BY27" s="36">
        <v>148</v>
      </c>
      <c r="BZ27" s="36">
        <v>148</v>
      </c>
      <c r="CA27" s="36">
        <v>148</v>
      </c>
      <c r="CB27" s="33">
        <f t="shared" si="89"/>
        <v>0</v>
      </c>
      <c r="CC27" s="37">
        <v>904</v>
      </c>
      <c r="CD27" s="37">
        <v>911</v>
      </c>
      <c r="CE27" s="37">
        <v>923</v>
      </c>
      <c r="CF27" s="37">
        <v>924</v>
      </c>
      <c r="CG27" s="37">
        <v>980</v>
      </c>
      <c r="CH27" s="37">
        <v>986</v>
      </c>
      <c r="CI27" s="37">
        <v>1035</v>
      </c>
      <c r="CJ27" s="37">
        <v>1063</v>
      </c>
      <c r="CK27" s="37">
        <v>1106</v>
      </c>
      <c r="CL27" s="33">
        <f t="shared" si="90"/>
        <v>1.1509817197020988E-2</v>
      </c>
      <c r="CM27" s="33">
        <f t="shared" si="91"/>
        <v>7.4475287745429927E-2</v>
      </c>
      <c r="CN27" s="33">
        <f t="shared" si="92"/>
        <v>0.1002031144211239</v>
      </c>
      <c r="CO27" s="33">
        <f t="shared" si="93"/>
        <v>0.1002031144211239</v>
      </c>
      <c r="CP27" s="33">
        <f t="shared" si="94"/>
        <v>0.1002031144211239</v>
      </c>
      <c r="CQ27" s="33">
        <f t="shared" si="95"/>
        <v>0.1002031144211239</v>
      </c>
      <c r="CR27" s="33">
        <f t="shared" si="96"/>
        <v>0.1002031144211239</v>
      </c>
      <c r="CS27" s="33">
        <f t="shared" si="97"/>
        <v>0.1002031144211239</v>
      </c>
      <c r="CT27" s="33">
        <f t="shared" si="98"/>
        <v>0.1002031144211239</v>
      </c>
      <c r="CU27" s="38">
        <f t="shared" si="50"/>
        <v>1160</v>
      </c>
      <c r="CV27" s="38">
        <f t="shared" si="50"/>
        <v>1167</v>
      </c>
      <c r="CW27" s="38">
        <f t="shared" si="50"/>
        <v>1158</v>
      </c>
      <c r="CX27" s="38">
        <f t="shared" si="50"/>
        <v>1157</v>
      </c>
      <c r="CY27" s="38">
        <f t="shared" si="51"/>
        <v>1157</v>
      </c>
      <c r="CZ27" s="38">
        <f t="shared" si="52"/>
        <v>1159</v>
      </c>
      <c r="DA27" s="38">
        <f t="shared" si="52"/>
        <v>1160</v>
      </c>
      <c r="DB27" s="38">
        <f t="shared" si="53"/>
        <v>1159</v>
      </c>
      <c r="DC27" s="38">
        <f t="shared" si="54"/>
        <v>1160</v>
      </c>
      <c r="DD27" s="38">
        <f t="shared" si="55"/>
        <v>1160</v>
      </c>
      <c r="DE27" s="39">
        <f t="shared" si="10"/>
        <v>0.78537576167907919</v>
      </c>
      <c r="DF27" s="39">
        <f t="shared" si="11"/>
        <v>0.79011509817197023</v>
      </c>
      <c r="DG27" s="39">
        <f t="shared" si="56"/>
        <v>0.78402166553825325</v>
      </c>
      <c r="DH27" s="39">
        <f t="shared" si="57"/>
        <v>0.78334461746784023</v>
      </c>
      <c r="DI27" s="39">
        <f t="shared" si="58"/>
        <v>0.78334461746784023</v>
      </c>
      <c r="DJ27" s="39">
        <f t="shared" si="59"/>
        <v>0.78469871360866617</v>
      </c>
      <c r="DK27" s="39">
        <f t="shared" si="60"/>
        <v>0.78537576167907919</v>
      </c>
      <c r="DL27" s="39">
        <f t="shared" si="61"/>
        <v>0.78469871360866617</v>
      </c>
      <c r="DM27" s="39">
        <f t="shared" si="62"/>
        <v>0.78537576167907919</v>
      </c>
      <c r="DN27" s="39">
        <f t="shared" si="63"/>
        <v>0.78537576167907919</v>
      </c>
      <c r="DO27" s="40">
        <v>1117</v>
      </c>
      <c r="DP27" s="41">
        <f t="shared" si="12"/>
        <v>0.73915989159891604</v>
      </c>
      <c r="DQ27" s="41">
        <f t="shared" si="13"/>
        <v>0.73306233062330628</v>
      </c>
      <c r="DR27" s="41">
        <f t="shared" si="14"/>
        <v>0.73712737127371275</v>
      </c>
      <c r="DS27" s="41">
        <f t="shared" si="15"/>
        <v>0.73509485094850946</v>
      </c>
      <c r="DT27" s="41">
        <f t="shared" si="16"/>
        <v>0.74457994579945797</v>
      </c>
      <c r="DU27" s="41">
        <f t="shared" si="17"/>
        <v>0.75542005420054203</v>
      </c>
      <c r="DV27" s="41">
        <f t="shared" si="18"/>
        <v>0.76490514905149054</v>
      </c>
      <c r="DW27" s="33">
        <f t="shared" si="19"/>
        <v>0.78131347325660117</v>
      </c>
      <c r="DX27" s="41">
        <f t="shared" si="20"/>
        <v>0.61246612466124661</v>
      </c>
      <c r="DY27" s="41">
        <f t="shared" si="21"/>
        <v>0.61720867208672092</v>
      </c>
      <c r="DZ27" s="42">
        <v>24</v>
      </c>
      <c r="EA27" s="42">
        <v>24</v>
      </c>
      <c r="EB27" s="43">
        <v>100</v>
      </c>
      <c r="EC27" s="41">
        <f t="shared" si="22"/>
        <v>0.62601626016260159</v>
      </c>
      <c r="ED27" s="41">
        <f t="shared" si="23"/>
        <v>0.66395663956639561</v>
      </c>
      <c r="EE27" s="41">
        <f t="shared" si="24"/>
        <v>0.66802168021680219</v>
      </c>
      <c r="EF27" s="41">
        <f t="shared" si="25"/>
        <v>0.70121951219512191</v>
      </c>
      <c r="EG27" s="41">
        <f t="shared" si="26"/>
        <v>0.72018970189701892</v>
      </c>
      <c r="EH27" s="44">
        <v>1117</v>
      </c>
      <c r="EI27" s="44">
        <v>1116</v>
      </c>
      <c r="EJ27" s="44">
        <v>1116</v>
      </c>
      <c r="EK27" s="44">
        <v>1115</v>
      </c>
      <c r="EL27" s="44">
        <v>1115</v>
      </c>
      <c r="EM27" s="44">
        <v>1116</v>
      </c>
      <c r="EN27" s="44">
        <v>1116</v>
      </c>
      <c r="EO27" s="44">
        <v>1116</v>
      </c>
      <c r="EP27" s="44">
        <v>1116</v>
      </c>
      <c r="EQ27" s="33">
        <f t="shared" si="27"/>
        <v>0.75626269465132023</v>
      </c>
      <c r="ER27" s="46">
        <v>6700</v>
      </c>
      <c r="ES27" s="46">
        <v>443</v>
      </c>
      <c r="ET27" s="33">
        <f t="shared" si="28"/>
        <v>0.75626269465132023</v>
      </c>
      <c r="EU27" s="33">
        <f t="shared" si="64"/>
        <v>0.75558564658090721</v>
      </c>
      <c r="EV27" s="33">
        <f t="shared" si="65"/>
        <v>0.75558564658090721</v>
      </c>
      <c r="EW27" s="33">
        <f t="shared" si="66"/>
        <v>0.7549085985104943</v>
      </c>
      <c r="EX27" s="33">
        <f t="shared" si="67"/>
        <v>0.7549085985104943</v>
      </c>
      <c r="EY27" s="33">
        <f t="shared" si="68"/>
        <v>0.75558564658090721</v>
      </c>
      <c r="EZ27" s="33">
        <f t="shared" si="69"/>
        <v>0.75558564658090721</v>
      </c>
      <c r="FA27" s="33">
        <f t="shared" si="70"/>
        <v>0.75558564658090721</v>
      </c>
      <c r="FB27" s="33">
        <f t="shared" si="71"/>
        <v>0.75558564658090721</v>
      </c>
      <c r="FC27" s="47">
        <f t="shared" si="72"/>
        <v>-2.9790115098171976E-2</v>
      </c>
      <c r="FD27" s="48">
        <v>8</v>
      </c>
      <c r="FE27" s="48">
        <v>9</v>
      </c>
      <c r="FF27" s="48">
        <v>9</v>
      </c>
      <c r="FG27" s="48">
        <v>9</v>
      </c>
      <c r="FH27" s="48">
        <v>10</v>
      </c>
      <c r="FI27" s="48">
        <v>10</v>
      </c>
      <c r="FJ27" s="48">
        <v>10</v>
      </c>
      <c r="FK27" s="48">
        <v>10</v>
      </c>
      <c r="FL27" s="48">
        <v>10</v>
      </c>
      <c r="FM27" s="49">
        <f t="shared" si="99"/>
        <v>1</v>
      </c>
      <c r="FN27" s="56">
        <f>BF27/(ES27/100)</f>
        <v>100</v>
      </c>
      <c r="FO27" s="50">
        <f t="shared" si="100"/>
        <v>30.013550135501355</v>
      </c>
      <c r="FP27" s="51">
        <f>BF27/(AF27/100)</f>
        <v>30.013550135501355</v>
      </c>
      <c r="FQ27" s="52">
        <f>ER27*ES27</f>
        <v>2968100</v>
      </c>
      <c r="FR27" s="52">
        <f>ER27*BF27</f>
        <v>2968100</v>
      </c>
      <c r="FS27" s="53">
        <v>1906343.83</v>
      </c>
      <c r="FT27" s="53">
        <v>2720264.33</v>
      </c>
      <c r="FU27" s="53">
        <f t="shared" si="101"/>
        <v>1061756.17</v>
      </c>
      <c r="FV27" s="52">
        <v>247835.67</v>
      </c>
      <c r="FW27" s="53">
        <f>FQ27-FS27</f>
        <v>1061756.17</v>
      </c>
      <c r="FX27" s="53">
        <v>885</v>
      </c>
      <c r="FY27" s="53">
        <v>608</v>
      </c>
      <c r="FZ27" s="54">
        <f t="shared" si="30"/>
        <v>53.680781758957657</v>
      </c>
      <c r="GA27" s="54">
        <f t="shared" si="31"/>
        <v>53.229974160206716</v>
      </c>
      <c r="GB27" s="48">
        <f t="shared" si="32"/>
        <v>30.013550135501355</v>
      </c>
    </row>
    <row r="28" spans="1:184" x14ac:dyDescent="0.25">
      <c r="A28" s="23" t="s">
        <v>242</v>
      </c>
      <c r="B28" s="24">
        <v>3</v>
      </c>
      <c r="C28" s="24">
        <v>15</v>
      </c>
      <c r="D28" s="24">
        <f t="shared" si="0"/>
        <v>3111</v>
      </c>
      <c r="E28" s="24">
        <v>122</v>
      </c>
      <c r="F28" s="24">
        <v>0</v>
      </c>
      <c r="G28" s="24">
        <v>56</v>
      </c>
      <c r="H28" s="24">
        <v>41</v>
      </c>
      <c r="I28" s="24">
        <v>646</v>
      </c>
      <c r="J28" s="24">
        <v>370</v>
      </c>
      <c r="K28" s="24">
        <v>0</v>
      </c>
      <c r="L28" s="24">
        <v>1876</v>
      </c>
      <c r="M28" s="24">
        <v>0</v>
      </c>
      <c r="N28" s="24">
        <v>15</v>
      </c>
      <c r="O28" s="24">
        <v>15</v>
      </c>
      <c r="P28" s="24">
        <v>15</v>
      </c>
      <c r="Q28" s="24">
        <v>16</v>
      </c>
      <c r="R28" s="24">
        <f t="shared" si="1"/>
        <v>1</v>
      </c>
      <c r="S28" s="25">
        <v>5781</v>
      </c>
      <c r="T28" s="26">
        <v>63</v>
      </c>
      <c r="U28" s="26">
        <v>76</v>
      </c>
      <c r="V28" s="26">
        <v>498</v>
      </c>
      <c r="W28" s="26">
        <f t="shared" si="2"/>
        <v>13</v>
      </c>
      <c r="X28" s="26">
        <v>1763</v>
      </c>
      <c r="Y28" s="25">
        <v>5840</v>
      </c>
      <c r="Z28" s="26">
        <v>2346</v>
      </c>
      <c r="AA28" s="26">
        <v>2409</v>
      </c>
      <c r="AB28" s="26">
        <v>2436</v>
      </c>
      <c r="AC28" s="26">
        <f t="shared" si="3"/>
        <v>27</v>
      </c>
      <c r="AD28" s="27">
        <f t="shared" si="4"/>
        <v>1.1207970112079702</v>
      </c>
      <c r="AE28" s="28">
        <v>5</v>
      </c>
      <c r="AF28" s="29">
        <f>[1]Лист1!B28</f>
        <v>5840</v>
      </c>
      <c r="AG28" s="56">
        <v>4380</v>
      </c>
      <c r="AH28" s="60">
        <v>5663</v>
      </c>
      <c r="AI28" s="30">
        <v>2625</v>
      </c>
      <c r="AJ28" s="30">
        <v>2049</v>
      </c>
      <c r="AK28" s="31">
        <f t="shared" si="5"/>
        <v>35.443694862480541</v>
      </c>
      <c r="AL28" s="31">
        <f t="shared" si="6"/>
        <v>35.085616438356162</v>
      </c>
      <c r="AM28" s="32">
        <v>2039</v>
      </c>
      <c r="AN28" s="32">
        <v>2039</v>
      </c>
      <c r="AO28" s="32">
        <v>2043</v>
      </c>
      <c r="AP28" s="32">
        <v>2107</v>
      </c>
      <c r="AQ28" s="32">
        <v>2930</v>
      </c>
      <c r="AR28" s="32">
        <v>3078</v>
      </c>
      <c r="AS28" s="32">
        <v>3214</v>
      </c>
      <c r="AT28" s="32">
        <v>3311</v>
      </c>
      <c r="AU28" s="32">
        <v>3403</v>
      </c>
      <c r="AV28" s="32">
        <v>3501</v>
      </c>
      <c r="AW28" s="32">
        <v>3645</v>
      </c>
      <c r="AX28" s="32">
        <v>3685</v>
      </c>
      <c r="AY28" s="32">
        <v>3713</v>
      </c>
      <c r="AZ28" s="32">
        <v>3719</v>
      </c>
      <c r="BA28" s="32">
        <v>3729</v>
      </c>
      <c r="BB28" s="32">
        <v>3576</v>
      </c>
      <c r="BC28" s="33">
        <f t="shared" si="33"/>
        <v>0.56754370475013249</v>
      </c>
      <c r="BD28" s="34">
        <v>2</v>
      </c>
      <c r="BE28" s="34">
        <v>617</v>
      </c>
      <c r="BF28" s="34">
        <v>685</v>
      </c>
      <c r="BG28" s="33">
        <f t="shared" si="34"/>
        <v>0.58467243510506794</v>
      </c>
      <c r="BH28" s="33">
        <f t="shared" si="35"/>
        <v>0.60091824121490378</v>
      </c>
      <c r="BI28" s="33">
        <f t="shared" si="36"/>
        <v>0.61822355641885929</v>
      </c>
      <c r="BJ28" s="33">
        <f t="shared" si="37"/>
        <v>0.6436517746777326</v>
      </c>
      <c r="BK28" s="33">
        <f t="shared" si="38"/>
        <v>0.65071516863853085</v>
      </c>
      <c r="BL28" s="33">
        <f t="shared" si="39"/>
        <v>0.65565954441108953</v>
      </c>
      <c r="BM28" s="33">
        <f t="shared" si="40"/>
        <v>0.6567190535052092</v>
      </c>
      <c r="BN28" s="33">
        <f t="shared" si="41"/>
        <v>0.65848490199540877</v>
      </c>
      <c r="BO28" s="33">
        <f t="shared" si="42"/>
        <v>0.63146742009535584</v>
      </c>
      <c r="BP28" s="35">
        <v>5740</v>
      </c>
      <c r="BQ28" s="35">
        <v>799</v>
      </c>
      <c r="BR28" s="36"/>
      <c r="BS28" s="36"/>
      <c r="BT28" s="36"/>
      <c r="BU28" s="36"/>
      <c r="BV28" s="36"/>
      <c r="BW28" s="36"/>
      <c r="BX28" s="36"/>
      <c r="BY28" s="36"/>
      <c r="BZ28" s="36"/>
      <c r="CA28" s="36">
        <v>160</v>
      </c>
      <c r="CB28" s="33">
        <f t="shared" si="89"/>
        <v>0</v>
      </c>
      <c r="CC28" s="37">
        <v>1183</v>
      </c>
      <c r="CD28" s="37">
        <v>1223</v>
      </c>
      <c r="CE28" s="37">
        <v>1433</v>
      </c>
      <c r="CF28" s="37">
        <v>1497</v>
      </c>
      <c r="CG28" s="37">
        <v>1499</v>
      </c>
      <c r="CH28" s="37">
        <v>1497</v>
      </c>
      <c r="CI28" s="37">
        <v>1558</v>
      </c>
      <c r="CJ28" s="37">
        <v>1559</v>
      </c>
      <c r="CK28" s="37">
        <v>1562</v>
      </c>
      <c r="CL28" s="33">
        <f t="shared" si="90"/>
        <v>0</v>
      </c>
      <c r="CM28" s="33">
        <f t="shared" si="91"/>
        <v>0</v>
      </c>
      <c r="CN28" s="33">
        <f t="shared" si="92"/>
        <v>0</v>
      </c>
      <c r="CO28" s="33">
        <f t="shared" si="93"/>
        <v>0</v>
      </c>
      <c r="CP28" s="33">
        <f t="shared" si="94"/>
        <v>0</v>
      </c>
      <c r="CQ28" s="33">
        <f t="shared" si="95"/>
        <v>0</v>
      </c>
      <c r="CR28" s="33">
        <f t="shared" si="96"/>
        <v>0</v>
      </c>
      <c r="CS28" s="33">
        <f t="shared" si="97"/>
        <v>0</v>
      </c>
      <c r="CT28" s="33">
        <f t="shared" si="98"/>
        <v>2.8253575843192654E-2</v>
      </c>
      <c r="CU28" s="38">
        <f t="shared" si="50"/>
        <v>3214</v>
      </c>
      <c r="CV28" s="38">
        <f t="shared" si="50"/>
        <v>3311</v>
      </c>
      <c r="CW28" s="38">
        <f t="shared" si="50"/>
        <v>3403</v>
      </c>
      <c r="CX28" s="38">
        <f t="shared" si="50"/>
        <v>3501</v>
      </c>
      <c r="CY28" s="38">
        <f t="shared" si="51"/>
        <v>3645</v>
      </c>
      <c r="CZ28" s="38">
        <f t="shared" si="52"/>
        <v>3685</v>
      </c>
      <c r="DA28" s="38">
        <f t="shared" si="52"/>
        <v>3713</v>
      </c>
      <c r="DB28" s="38">
        <f t="shared" si="53"/>
        <v>3719</v>
      </c>
      <c r="DC28" s="38">
        <f t="shared" si="54"/>
        <v>3729</v>
      </c>
      <c r="DD28" s="38">
        <f t="shared" si="55"/>
        <v>3736</v>
      </c>
      <c r="DE28" s="39">
        <f t="shared" si="10"/>
        <v>0.56754370475013249</v>
      </c>
      <c r="DF28" s="39">
        <f t="shared" si="11"/>
        <v>0.58467243510506794</v>
      </c>
      <c r="DG28" s="39">
        <f t="shared" si="56"/>
        <v>0.60091824121490378</v>
      </c>
      <c r="DH28" s="39">
        <f t="shared" si="57"/>
        <v>0.61822355641885929</v>
      </c>
      <c r="DI28" s="39">
        <f t="shared" si="58"/>
        <v>0.6436517746777326</v>
      </c>
      <c r="DJ28" s="39">
        <f t="shared" si="59"/>
        <v>0.65071516863853085</v>
      </c>
      <c r="DK28" s="39">
        <f t="shared" si="60"/>
        <v>0.65565954441108953</v>
      </c>
      <c r="DL28" s="39">
        <f t="shared" si="61"/>
        <v>0.6567190535052092</v>
      </c>
      <c r="DM28" s="39">
        <f t="shared" si="62"/>
        <v>0.65848490199540877</v>
      </c>
      <c r="DN28" s="39">
        <f t="shared" si="63"/>
        <v>0.65972099593854849</v>
      </c>
      <c r="DO28" s="40">
        <v>1599</v>
      </c>
      <c r="DP28" s="41">
        <f t="shared" si="12"/>
        <v>0.44982876712328768</v>
      </c>
      <c r="DQ28" s="41">
        <f t="shared" si="13"/>
        <v>0.45650684931506852</v>
      </c>
      <c r="DR28" s="41">
        <f t="shared" si="14"/>
        <v>0.46643835616438356</v>
      </c>
      <c r="DS28" s="41">
        <f t="shared" si="15"/>
        <v>0.46643835616438356</v>
      </c>
      <c r="DT28" s="41">
        <f t="shared" si="16"/>
        <v>0.4671232876712329</v>
      </c>
      <c r="DU28" s="41">
        <f t="shared" si="17"/>
        <v>0.4780821917808219</v>
      </c>
      <c r="DV28" s="41">
        <f t="shared" si="18"/>
        <v>0.50171232876712324</v>
      </c>
      <c r="DW28" s="33">
        <f t="shared" si="19"/>
        <v>0.54352816528341863</v>
      </c>
      <c r="DX28" s="41">
        <f t="shared" si="20"/>
        <v>0.20256849315068493</v>
      </c>
      <c r="DY28" s="41">
        <f t="shared" si="21"/>
        <v>0.20941780821917808</v>
      </c>
      <c r="DZ28" s="57">
        <v>38</v>
      </c>
      <c r="EA28" s="57">
        <v>36</v>
      </c>
      <c r="EB28" s="58">
        <v>80</v>
      </c>
      <c r="EC28" s="41">
        <f t="shared" si="22"/>
        <v>0.25633561643835617</v>
      </c>
      <c r="ED28" s="41">
        <f t="shared" si="23"/>
        <v>0.25667808219178084</v>
      </c>
      <c r="EE28" s="41">
        <f t="shared" si="24"/>
        <v>0.25633561643835617</v>
      </c>
      <c r="EF28" s="41">
        <f t="shared" si="25"/>
        <v>0.26678082191780822</v>
      </c>
      <c r="EG28" s="41">
        <f t="shared" si="26"/>
        <v>0.26695205479452055</v>
      </c>
      <c r="EH28" s="44">
        <v>1596</v>
      </c>
      <c r="EI28" s="44">
        <v>1607</v>
      </c>
      <c r="EJ28" s="44">
        <v>1625</v>
      </c>
      <c r="EK28" s="44">
        <v>1637</v>
      </c>
      <c r="EL28" s="44">
        <v>1643</v>
      </c>
      <c r="EM28" s="44">
        <v>1646</v>
      </c>
      <c r="EN28" s="44">
        <v>1689</v>
      </c>
      <c r="EO28" s="44">
        <v>1725</v>
      </c>
      <c r="EP28" s="44">
        <v>1753</v>
      </c>
      <c r="EQ28" s="33">
        <f t="shared" si="27"/>
        <v>0.28235917358290658</v>
      </c>
      <c r="ER28" s="46">
        <v>5200</v>
      </c>
      <c r="ES28" s="59">
        <v>943</v>
      </c>
      <c r="ET28" s="33">
        <f t="shared" si="28"/>
        <v>0.28182941903584674</v>
      </c>
      <c r="EU28" s="33">
        <f t="shared" si="64"/>
        <v>0.28377185237506625</v>
      </c>
      <c r="EV28" s="33">
        <f t="shared" si="65"/>
        <v>0.28695037965742537</v>
      </c>
      <c r="EW28" s="33">
        <f t="shared" si="66"/>
        <v>0.28906939784566482</v>
      </c>
      <c r="EX28" s="33">
        <f t="shared" si="67"/>
        <v>0.29012890693978455</v>
      </c>
      <c r="EY28" s="33">
        <f t="shared" si="68"/>
        <v>0.29065866148684444</v>
      </c>
      <c r="EZ28" s="33">
        <f t="shared" si="69"/>
        <v>0.29825180999470247</v>
      </c>
      <c r="FA28" s="33">
        <f t="shared" si="70"/>
        <v>0.30460886455942082</v>
      </c>
      <c r="FB28" s="33">
        <f t="shared" si="71"/>
        <v>0.30955324033197951</v>
      </c>
      <c r="FC28" s="47">
        <f t="shared" si="72"/>
        <v>-0.35016775560656899</v>
      </c>
      <c r="FD28" s="56">
        <v>0</v>
      </c>
      <c r="FE28" s="56">
        <v>0</v>
      </c>
      <c r="FF28" s="56">
        <v>0</v>
      </c>
      <c r="FG28" s="56">
        <v>1</v>
      </c>
      <c r="FH28" s="56">
        <v>6</v>
      </c>
      <c r="FI28" s="56">
        <v>8</v>
      </c>
      <c r="FJ28" s="56">
        <v>8</v>
      </c>
      <c r="FK28" s="56">
        <v>8</v>
      </c>
      <c r="FL28" s="56">
        <v>9</v>
      </c>
      <c r="FM28" s="49">
        <f t="shared" si="99"/>
        <v>0.9</v>
      </c>
      <c r="FN28" s="56">
        <f>BF28/(ES28/100)</f>
        <v>72.640509013785788</v>
      </c>
      <c r="FO28" s="50">
        <f t="shared" si="100"/>
        <v>16.147260273972602</v>
      </c>
      <c r="FP28" s="51">
        <f>BF28/(AF28/100)</f>
        <v>11.729452054794521</v>
      </c>
      <c r="FQ28" s="52">
        <f>ER28*ES28</f>
        <v>4903600</v>
      </c>
      <c r="FR28" s="52">
        <f>ER28*BF28</f>
        <v>3562000</v>
      </c>
      <c r="FS28" s="53">
        <v>2675039.5499999998</v>
      </c>
      <c r="FT28" s="53">
        <v>4253911.3600000003</v>
      </c>
      <c r="FU28" s="53">
        <f t="shared" si="101"/>
        <v>886960.45000000019</v>
      </c>
      <c r="FV28" s="52">
        <v>649688.64</v>
      </c>
      <c r="FW28" s="53">
        <f>FQ28-FS28</f>
        <v>2228560.4500000002</v>
      </c>
      <c r="FX28" s="53">
        <v>943</v>
      </c>
      <c r="FY28" s="53">
        <v>646</v>
      </c>
      <c r="FZ28" s="54">
        <f t="shared" si="30"/>
        <v>42.138038401660609</v>
      </c>
      <c r="GA28" s="54">
        <f t="shared" si="31"/>
        <v>41.712328767123289</v>
      </c>
      <c r="GB28" s="48">
        <f t="shared" si="32"/>
        <v>10.565068493150685</v>
      </c>
    </row>
    <row r="29" spans="1:184" x14ac:dyDescent="0.25">
      <c r="A29" s="23" t="s">
        <v>243</v>
      </c>
      <c r="B29" s="24">
        <v>3</v>
      </c>
      <c r="C29" s="24">
        <v>33</v>
      </c>
      <c r="D29" s="24">
        <f t="shared" si="0"/>
        <v>3599</v>
      </c>
      <c r="E29" s="24">
        <v>71</v>
      </c>
      <c r="F29" s="24">
        <v>0</v>
      </c>
      <c r="G29" s="24">
        <v>103</v>
      </c>
      <c r="H29" s="24">
        <v>42</v>
      </c>
      <c r="I29" s="24">
        <v>1090</v>
      </c>
      <c r="J29" s="24">
        <v>1539</v>
      </c>
      <c r="K29" s="24">
        <v>192</v>
      </c>
      <c r="L29" s="24">
        <v>504</v>
      </c>
      <c r="M29" s="24">
        <v>58</v>
      </c>
      <c r="N29" s="24">
        <v>35</v>
      </c>
      <c r="O29" s="24">
        <v>37</v>
      </c>
      <c r="P29" s="24">
        <v>37</v>
      </c>
      <c r="Q29" s="24">
        <v>37</v>
      </c>
      <c r="R29" s="24">
        <f t="shared" si="1"/>
        <v>0</v>
      </c>
      <c r="S29" s="25">
        <v>6864</v>
      </c>
      <c r="T29" s="26">
        <v>997</v>
      </c>
      <c r="U29" s="26">
        <v>1314</v>
      </c>
      <c r="V29" s="26">
        <v>1398</v>
      </c>
      <c r="W29" s="26">
        <f t="shared" si="2"/>
        <v>317</v>
      </c>
      <c r="X29" s="26">
        <v>1451</v>
      </c>
      <c r="Y29" s="25">
        <v>6956</v>
      </c>
      <c r="Z29" s="26">
        <v>2005</v>
      </c>
      <c r="AA29" s="26">
        <v>2305</v>
      </c>
      <c r="AB29" s="26">
        <v>2316</v>
      </c>
      <c r="AC29" s="26">
        <f t="shared" si="3"/>
        <v>11</v>
      </c>
      <c r="AD29" s="27">
        <f t="shared" si="4"/>
        <v>0.47722342733188716</v>
      </c>
      <c r="AE29" s="28">
        <v>262</v>
      </c>
      <c r="AF29" s="29">
        <f>[1]Лист1!B29</f>
        <v>6946</v>
      </c>
      <c r="AG29" s="29"/>
      <c r="AH29" s="60">
        <v>6666</v>
      </c>
      <c r="AI29" s="30">
        <v>4536</v>
      </c>
      <c r="AJ29" s="30">
        <v>4501</v>
      </c>
      <c r="AK29" s="31">
        <f t="shared" si="5"/>
        <v>65.574009324009324</v>
      </c>
      <c r="AL29" s="31">
        <f t="shared" si="6"/>
        <v>64.706728004600336</v>
      </c>
      <c r="AM29" s="32">
        <v>3975</v>
      </c>
      <c r="AN29" s="32">
        <v>4059</v>
      </c>
      <c r="AO29" s="32">
        <v>4093</v>
      </c>
      <c r="AP29" s="32">
        <v>4551</v>
      </c>
      <c r="AQ29" s="32">
        <v>5245</v>
      </c>
      <c r="AR29" s="32">
        <v>5247</v>
      </c>
      <c r="AS29" s="32">
        <v>5256</v>
      </c>
      <c r="AT29" s="32">
        <v>5228</v>
      </c>
      <c r="AU29" s="32">
        <v>4743</v>
      </c>
      <c r="AV29" s="32">
        <v>4633</v>
      </c>
      <c r="AW29" s="32">
        <v>4575</v>
      </c>
      <c r="AX29" s="32">
        <v>4536</v>
      </c>
      <c r="AY29" s="32">
        <v>4519</v>
      </c>
      <c r="AZ29" s="32">
        <v>4524</v>
      </c>
      <c r="BA29" s="32">
        <v>4516</v>
      </c>
      <c r="BB29" s="32">
        <v>4544</v>
      </c>
      <c r="BC29" s="33">
        <f t="shared" si="33"/>
        <v>0.7884788478847885</v>
      </c>
      <c r="BD29" s="34"/>
      <c r="BE29" s="34">
        <v>99</v>
      </c>
      <c r="BF29" s="34">
        <v>691</v>
      </c>
      <c r="BG29" s="33">
        <f t="shared" si="34"/>
        <v>0.78427842784278423</v>
      </c>
      <c r="BH29" s="33">
        <f t="shared" si="35"/>
        <v>0.7115211521152115</v>
      </c>
      <c r="BI29" s="33">
        <f t="shared" si="36"/>
        <v>0.69501950195019502</v>
      </c>
      <c r="BJ29" s="33">
        <f t="shared" si="37"/>
        <v>0.68631863186318631</v>
      </c>
      <c r="BK29" s="33">
        <f t="shared" si="38"/>
        <v>0.68046804680468043</v>
      </c>
      <c r="BL29" s="33">
        <f t="shared" si="39"/>
        <v>0.67791779177917788</v>
      </c>
      <c r="BM29" s="33">
        <f t="shared" si="40"/>
        <v>0.67866786678667868</v>
      </c>
      <c r="BN29" s="33">
        <f t="shared" si="41"/>
        <v>0.67746774677467747</v>
      </c>
      <c r="BO29" s="33">
        <f t="shared" si="42"/>
        <v>0.68166816681668163</v>
      </c>
      <c r="BP29" s="35">
        <v>15800</v>
      </c>
      <c r="BQ29" s="35">
        <v>696</v>
      </c>
      <c r="BR29" s="36"/>
      <c r="BS29" s="36">
        <v>53</v>
      </c>
      <c r="BT29" s="36">
        <v>514</v>
      </c>
      <c r="BU29" s="36">
        <v>622</v>
      </c>
      <c r="BV29" s="36">
        <v>674</v>
      </c>
      <c r="BW29" s="36">
        <v>681</v>
      </c>
      <c r="BX29" s="36">
        <v>696</v>
      </c>
      <c r="BY29" s="36">
        <v>696</v>
      </c>
      <c r="BZ29" s="36">
        <v>696</v>
      </c>
      <c r="CA29" s="36">
        <v>696</v>
      </c>
      <c r="CB29" s="33">
        <f t="shared" si="89"/>
        <v>0</v>
      </c>
      <c r="CC29" s="37">
        <v>2096</v>
      </c>
      <c r="CD29" s="37">
        <v>2128</v>
      </c>
      <c r="CE29" s="37">
        <v>2432</v>
      </c>
      <c r="CF29" s="37">
        <v>2619</v>
      </c>
      <c r="CG29" s="37">
        <v>2695</v>
      </c>
      <c r="CH29" s="37">
        <v>2711</v>
      </c>
      <c r="CI29" s="37">
        <v>2797</v>
      </c>
      <c r="CJ29" s="37">
        <v>2798</v>
      </c>
      <c r="CK29" s="37">
        <v>2839</v>
      </c>
      <c r="CL29" s="33">
        <f t="shared" si="90"/>
        <v>7.9507950795079507E-3</v>
      </c>
      <c r="CM29" s="33">
        <f t="shared" si="91"/>
        <v>7.7107710771077101E-2</v>
      </c>
      <c r="CN29" s="33">
        <f t="shared" si="92"/>
        <v>9.3309330933093307E-2</v>
      </c>
      <c r="CO29" s="33">
        <f t="shared" si="93"/>
        <v>0.10111011101110111</v>
      </c>
      <c r="CP29" s="33">
        <f t="shared" si="94"/>
        <v>0.10216021602160216</v>
      </c>
      <c r="CQ29" s="33">
        <f t="shared" si="95"/>
        <v>0.10441044104410441</v>
      </c>
      <c r="CR29" s="33">
        <f t="shared" si="96"/>
        <v>0.10441044104410441</v>
      </c>
      <c r="CS29" s="33">
        <f t="shared" si="97"/>
        <v>0.10441044104410441</v>
      </c>
      <c r="CT29" s="33">
        <f t="shared" si="98"/>
        <v>0.10441044104410441</v>
      </c>
      <c r="CU29" s="38">
        <f t="shared" si="50"/>
        <v>5256</v>
      </c>
      <c r="CV29" s="38">
        <f t="shared" si="50"/>
        <v>5281</v>
      </c>
      <c r="CW29" s="38">
        <f t="shared" si="50"/>
        <v>5257</v>
      </c>
      <c r="CX29" s="38">
        <f t="shared" si="50"/>
        <v>5255</v>
      </c>
      <c r="CY29" s="38">
        <f t="shared" si="51"/>
        <v>5249</v>
      </c>
      <c r="CZ29" s="38">
        <f t="shared" si="52"/>
        <v>5217</v>
      </c>
      <c r="DA29" s="38">
        <f t="shared" si="52"/>
        <v>5215</v>
      </c>
      <c r="DB29" s="38">
        <f t="shared" si="53"/>
        <v>5220</v>
      </c>
      <c r="DC29" s="38">
        <f t="shared" si="54"/>
        <v>5212</v>
      </c>
      <c r="DD29" s="38">
        <f t="shared" si="55"/>
        <v>5240</v>
      </c>
      <c r="DE29" s="39">
        <f t="shared" si="10"/>
        <v>0.7884788478847885</v>
      </c>
      <c r="DF29" s="39">
        <f t="shared" si="11"/>
        <v>0.79222922292229225</v>
      </c>
      <c r="DG29" s="39">
        <f t="shared" si="56"/>
        <v>0.78862886288628864</v>
      </c>
      <c r="DH29" s="39">
        <f t="shared" si="57"/>
        <v>0.78832883288328837</v>
      </c>
      <c r="DI29" s="39">
        <f t="shared" si="58"/>
        <v>0.78742874287428744</v>
      </c>
      <c r="DJ29" s="39">
        <f t="shared" si="59"/>
        <v>0.78262826282628262</v>
      </c>
      <c r="DK29" s="39">
        <f t="shared" si="60"/>
        <v>0.78232823282328234</v>
      </c>
      <c r="DL29" s="39">
        <f t="shared" si="61"/>
        <v>0.78307830783078303</v>
      </c>
      <c r="DM29" s="39">
        <f t="shared" si="62"/>
        <v>0.78187818781878193</v>
      </c>
      <c r="DN29" s="39">
        <f t="shared" si="63"/>
        <v>0.78607860786078609</v>
      </c>
      <c r="DO29" s="40">
        <v>2844</v>
      </c>
      <c r="DP29" s="41">
        <f t="shared" si="12"/>
        <v>0.65303771955082057</v>
      </c>
      <c r="DQ29" s="41">
        <f t="shared" si="13"/>
        <v>0.66225165562913912</v>
      </c>
      <c r="DR29" s="41">
        <f t="shared" si="14"/>
        <v>0.671753527209905</v>
      </c>
      <c r="DS29" s="41">
        <f t="shared" si="15"/>
        <v>0.683846818312698</v>
      </c>
      <c r="DT29" s="41">
        <f t="shared" si="16"/>
        <v>0.6887417218543046</v>
      </c>
      <c r="DU29" s="41">
        <f t="shared" si="17"/>
        <v>0.75467895191477108</v>
      </c>
      <c r="DV29" s="41">
        <f t="shared" si="18"/>
        <v>0.75511085516844223</v>
      </c>
      <c r="DW29" s="33">
        <f t="shared" si="19"/>
        <v>0.78712871287128716</v>
      </c>
      <c r="DX29" s="41">
        <f t="shared" si="20"/>
        <v>0.30175640656492947</v>
      </c>
      <c r="DY29" s="41">
        <f t="shared" si="21"/>
        <v>0.30636337460408869</v>
      </c>
      <c r="DZ29" s="42">
        <v>90</v>
      </c>
      <c r="EA29" s="42">
        <v>59</v>
      </c>
      <c r="EB29" s="43">
        <v>73.33</v>
      </c>
      <c r="EC29" s="41">
        <f t="shared" si="22"/>
        <v>0.37705154045493811</v>
      </c>
      <c r="ED29" s="41">
        <f t="shared" si="23"/>
        <v>0.38799308954794126</v>
      </c>
      <c r="EE29" s="41">
        <f t="shared" si="24"/>
        <v>0.3902965735675209</v>
      </c>
      <c r="EF29" s="41">
        <f t="shared" si="25"/>
        <v>0.40267780017276128</v>
      </c>
      <c r="EG29" s="41">
        <f t="shared" si="26"/>
        <v>0.40282176792398505</v>
      </c>
      <c r="EH29" s="44">
        <v>2845</v>
      </c>
      <c r="EI29" s="44">
        <v>2845</v>
      </c>
      <c r="EJ29" s="44">
        <v>2870</v>
      </c>
      <c r="EK29" s="44">
        <v>2996</v>
      </c>
      <c r="EL29" s="44">
        <v>3036</v>
      </c>
      <c r="EM29" s="44">
        <v>3047</v>
      </c>
      <c r="EN29" s="44">
        <v>3107</v>
      </c>
      <c r="EO29" s="44">
        <v>3185</v>
      </c>
      <c r="EP29" s="44">
        <v>3836</v>
      </c>
      <c r="EQ29" s="33">
        <f t="shared" si="27"/>
        <v>0.42664266426642666</v>
      </c>
      <c r="ER29" s="46">
        <v>6000</v>
      </c>
      <c r="ES29" s="46">
        <v>695</v>
      </c>
      <c r="ET29" s="33">
        <f t="shared" si="28"/>
        <v>0.4267926792679268</v>
      </c>
      <c r="EU29" s="33">
        <f t="shared" si="64"/>
        <v>0.4267926792679268</v>
      </c>
      <c r="EV29" s="33">
        <f t="shared" si="65"/>
        <v>0.43054305430543055</v>
      </c>
      <c r="EW29" s="33">
        <f t="shared" si="66"/>
        <v>0.44944494449444944</v>
      </c>
      <c r="EX29" s="33">
        <f t="shared" si="67"/>
        <v>0.45544554455445546</v>
      </c>
      <c r="EY29" s="33">
        <f t="shared" si="68"/>
        <v>0.45709570957095708</v>
      </c>
      <c r="EZ29" s="33">
        <f t="shared" si="69"/>
        <v>0.46609660966096611</v>
      </c>
      <c r="FA29" s="33">
        <f t="shared" si="70"/>
        <v>0.47779777977797777</v>
      </c>
      <c r="FB29" s="33">
        <f t="shared" si="71"/>
        <v>0.57545754575457542</v>
      </c>
      <c r="FC29" s="47">
        <f t="shared" si="72"/>
        <v>-0.21062106210621068</v>
      </c>
      <c r="FD29" s="48">
        <v>8</v>
      </c>
      <c r="FE29" s="48">
        <v>8</v>
      </c>
      <c r="FF29" s="48">
        <v>9</v>
      </c>
      <c r="FG29" s="48">
        <v>9</v>
      </c>
      <c r="FH29" s="48">
        <v>9</v>
      </c>
      <c r="FI29" s="48">
        <v>9</v>
      </c>
      <c r="FJ29" s="48">
        <v>10</v>
      </c>
      <c r="FK29" s="48">
        <v>10</v>
      </c>
      <c r="FL29" s="48">
        <v>10</v>
      </c>
      <c r="FM29" s="49">
        <f t="shared" si="99"/>
        <v>1</v>
      </c>
      <c r="FN29" s="56">
        <f>BF29/(ES29/100)</f>
        <v>99.42446043165468</v>
      </c>
      <c r="FO29" s="50">
        <f t="shared" si="100"/>
        <v>10.00575871004895</v>
      </c>
      <c r="FP29" s="51">
        <f>BF29/(AF29/100)</f>
        <v>9.9481716095594592</v>
      </c>
      <c r="FQ29" s="52">
        <f>ER29*ES29</f>
        <v>4170000</v>
      </c>
      <c r="FR29" s="52">
        <f>ER29*BF29</f>
        <v>4146000</v>
      </c>
      <c r="FS29" s="53">
        <v>1132811.22</v>
      </c>
      <c r="FT29" s="53">
        <v>4086173.76</v>
      </c>
      <c r="FU29" s="53">
        <f t="shared" si="101"/>
        <v>3013188.7800000003</v>
      </c>
      <c r="FV29" s="52">
        <v>83826.14</v>
      </c>
      <c r="FW29" s="53">
        <f>FQ29-FS29</f>
        <v>3037188.7800000003</v>
      </c>
      <c r="FX29" s="53">
        <v>1279</v>
      </c>
      <c r="FY29" s="53">
        <v>372</v>
      </c>
      <c r="FZ29" s="54">
        <f t="shared" si="30"/>
        <v>33.74125874125874</v>
      </c>
      <c r="GA29" s="54">
        <f t="shared" si="31"/>
        <v>33.294997124784359</v>
      </c>
      <c r="GB29" s="48">
        <f t="shared" si="32"/>
        <v>1.4252807371148863</v>
      </c>
    </row>
    <row r="30" spans="1:184" x14ac:dyDescent="0.25">
      <c r="A30" s="23" t="s">
        <v>244</v>
      </c>
      <c r="B30" s="24">
        <v>2</v>
      </c>
      <c r="C30" s="24">
        <v>28</v>
      </c>
      <c r="D30" s="24">
        <f t="shared" si="0"/>
        <v>1990</v>
      </c>
      <c r="E30" s="24">
        <v>17</v>
      </c>
      <c r="F30" s="24">
        <v>0</v>
      </c>
      <c r="G30" s="24">
        <v>216</v>
      </c>
      <c r="H30" s="24">
        <v>51</v>
      </c>
      <c r="I30" s="24">
        <v>1107</v>
      </c>
      <c r="J30" s="24">
        <v>510</v>
      </c>
      <c r="K30" s="24">
        <v>0</v>
      </c>
      <c r="L30" s="24">
        <v>89</v>
      </c>
      <c r="M30" s="24">
        <v>0</v>
      </c>
      <c r="N30" s="24">
        <v>35</v>
      </c>
      <c r="O30" s="24">
        <v>36</v>
      </c>
      <c r="P30" s="24">
        <v>36</v>
      </c>
      <c r="Q30" s="24">
        <v>35</v>
      </c>
      <c r="R30" s="24">
        <f t="shared" si="1"/>
        <v>-1</v>
      </c>
      <c r="S30" s="25">
        <v>9362</v>
      </c>
      <c r="T30" s="26">
        <v>1037</v>
      </c>
      <c r="U30" s="26">
        <v>1089</v>
      </c>
      <c r="V30" s="26">
        <v>1289</v>
      </c>
      <c r="W30" s="26">
        <f t="shared" si="2"/>
        <v>52</v>
      </c>
      <c r="X30" s="26">
        <v>1828</v>
      </c>
      <c r="Y30" s="25">
        <v>9717</v>
      </c>
      <c r="Z30" s="26">
        <v>2587</v>
      </c>
      <c r="AA30" s="26">
        <v>2942</v>
      </c>
      <c r="AB30" s="26">
        <v>2955</v>
      </c>
      <c r="AC30" s="26">
        <f t="shared" si="3"/>
        <v>13</v>
      </c>
      <c r="AD30" s="27">
        <f t="shared" si="4"/>
        <v>0.44187627464309992</v>
      </c>
      <c r="AE30" s="28">
        <v>1</v>
      </c>
      <c r="AF30" s="29">
        <v>9666</v>
      </c>
      <c r="AG30" s="81">
        <v>7250</v>
      </c>
      <c r="AH30" s="29">
        <v>9912</v>
      </c>
      <c r="AI30" s="30">
        <v>4713</v>
      </c>
      <c r="AJ30" s="30">
        <v>4622</v>
      </c>
      <c r="AK30" s="31">
        <f t="shared" si="5"/>
        <v>49.369792779320655</v>
      </c>
      <c r="AL30" s="31">
        <f t="shared" si="6"/>
        <v>47.566121230832557</v>
      </c>
      <c r="AM30" s="32">
        <v>4504</v>
      </c>
      <c r="AN30" s="32">
        <v>4535</v>
      </c>
      <c r="AO30" s="32">
        <v>4539</v>
      </c>
      <c r="AP30" s="32">
        <v>4546</v>
      </c>
      <c r="AQ30" s="32">
        <v>5693</v>
      </c>
      <c r="AR30" s="32">
        <v>5699</v>
      </c>
      <c r="AS30" s="32">
        <v>5314</v>
      </c>
      <c r="AT30" s="32">
        <v>5240</v>
      </c>
      <c r="AU30" s="32">
        <v>5184</v>
      </c>
      <c r="AV30" s="32">
        <v>5226</v>
      </c>
      <c r="AW30" s="32">
        <v>5393</v>
      </c>
      <c r="AX30" s="32">
        <v>5434</v>
      </c>
      <c r="AY30" s="32">
        <v>5523</v>
      </c>
      <c r="AZ30" s="32">
        <v>5735</v>
      </c>
      <c r="BA30" s="32">
        <v>5825</v>
      </c>
      <c r="BB30" s="32">
        <v>5874</v>
      </c>
      <c r="BC30" s="33">
        <f t="shared" si="33"/>
        <v>0.53611783696529458</v>
      </c>
      <c r="BD30" s="34">
        <v>848</v>
      </c>
      <c r="BE30" s="34">
        <v>932</v>
      </c>
      <c r="BF30" s="34">
        <v>1149</v>
      </c>
      <c r="BG30" s="33">
        <f t="shared" si="34"/>
        <v>0.52865213882163031</v>
      </c>
      <c r="BH30" s="33">
        <f t="shared" si="35"/>
        <v>0.52300242130750607</v>
      </c>
      <c r="BI30" s="33">
        <f t="shared" si="36"/>
        <v>0.52723970944309928</v>
      </c>
      <c r="BJ30" s="33">
        <f t="shared" si="37"/>
        <v>0.54408797417271992</v>
      </c>
      <c r="BK30" s="33">
        <f t="shared" si="38"/>
        <v>0.54822437449556094</v>
      </c>
      <c r="BL30" s="33">
        <f t="shared" si="39"/>
        <v>0.55720338983050843</v>
      </c>
      <c r="BM30" s="33">
        <f t="shared" si="40"/>
        <v>0.57859160613397898</v>
      </c>
      <c r="BN30" s="33">
        <f t="shared" si="41"/>
        <v>0.58767150928167877</v>
      </c>
      <c r="BO30" s="33">
        <f t="shared" si="42"/>
        <v>0.59261501210653755</v>
      </c>
      <c r="BP30" s="35">
        <v>12060</v>
      </c>
      <c r="BQ30" s="35">
        <v>1150</v>
      </c>
      <c r="BR30" s="36">
        <v>529</v>
      </c>
      <c r="BS30" s="36">
        <v>653</v>
      </c>
      <c r="BT30" s="36">
        <v>845</v>
      </c>
      <c r="BU30" s="36">
        <v>892</v>
      </c>
      <c r="BV30" s="36">
        <v>932</v>
      </c>
      <c r="BW30" s="36">
        <v>932</v>
      </c>
      <c r="BX30" s="36">
        <v>932</v>
      </c>
      <c r="BY30" s="36">
        <v>932</v>
      </c>
      <c r="BZ30" s="36">
        <v>933</v>
      </c>
      <c r="CA30" s="36">
        <v>933</v>
      </c>
      <c r="CB30" s="33">
        <f t="shared" si="89"/>
        <v>5.3369652945924134E-2</v>
      </c>
      <c r="CC30" s="37">
        <v>3753</v>
      </c>
      <c r="CD30" s="37">
        <v>3766</v>
      </c>
      <c r="CE30" s="37">
        <v>4038</v>
      </c>
      <c r="CF30" s="37">
        <v>4180</v>
      </c>
      <c r="CG30" s="37">
        <v>4316</v>
      </c>
      <c r="CH30" s="37">
        <v>4378</v>
      </c>
      <c r="CI30" s="37">
        <v>4483</v>
      </c>
      <c r="CJ30" s="37">
        <v>4482</v>
      </c>
      <c r="CK30" s="37">
        <v>4476</v>
      </c>
      <c r="CL30" s="33">
        <f t="shared" si="90"/>
        <v>6.5879741727199348E-2</v>
      </c>
      <c r="CM30" s="33">
        <f t="shared" si="91"/>
        <v>8.5250201775625506E-2</v>
      </c>
      <c r="CN30" s="33">
        <f t="shared" si="92"/>
        <v>8.9991928974979818E-2</v>
      </c>
      <c r="CO30" s="33">
        <f t="shared" si="93"/>
        <v>9.40274414850686E-2</v>
      </c>
      <c r="CP30" s="33">
        <f t="shared" si="94"/>
        <v>9.40274414850686E-2</v>
      </c>
      <c r="CQ30" s="33">
        <f t="shared" si="95"/>
        <v>9.40274414850686E-2</v>
      </c>
      <c r="CR30" s="33">
        <f t="shared" si="96"/>
        <v>9.40274414850686E-2</v>
      </c>
      <c r="CS30" s="33">
        <f t="shared" si="97"/>
        <v>9.412832929782082E-2</v>
      </c>
      <c r="CT30" s="33">
        <f t="shared" si="98"/>
        <v>9.412832929782082E-2</v>
      </c>
      <c r="CU30" s="38">
        <f t="shared" si="50"/>
        <v>5843</v>
      </c>
      <c r="CV30" s="38">
        <f t="shared" si="50"/>
        <v>5893</v>
      </c>
      <c r="CW30" s="38">
        <f t="shared" si="50"/>
        <v>6029</v>
      </c>
      <c r="CX30" s="38">
        <f t="shared" si="50"/>
        <v>6118</v>
      </c>
      <c r="CY30" s="38">
        <f t="shared" si="51"/>
        <v>6325</v>
      </c>
      <c r="CZ30" s="38">
        <f t="shared" si="52"/>
        <v>6366</v>
      </c>
      <c r="DA30" s="38">
        <f t="shared" si="52"/>
        <v>6455</v>
      </c>
      <c r="DB30" s="38">
        <f t="shared" si="53"/>
        <v>6667</v>
      </c>
      <c r="DC30" s="38">
        <f t="shared" si="54"/>
        <v>6758</v>
      </c>
      <c r="DD30" s="38">
        <f t="shared" si="55"/>
        <v>6807</v>
      </c>
      <c r="DE30" s="39">
        <f t="shared" si="10"/>
        <v>0.58948748991121869</v>
      </c>
      <c r="DF30" s="39">
        <f t="shared" si="11"/>
        <v>0.59453188054882966</v>
      </c>
      <c r="DG30" s="39">
        <f t="shared" si="56"/>
        <v>0.60825262308313155</v>
      </c>
      <c r="DH30" s="39">
        <f t="shared" si="57"/>
        <v>0.61723163841807904</v>
      </c>
      <c r="DI30" s="39">
        <f t="shared" si="58"/>
        <v>0.63811541565778851</v>
      </c>
      <c r="DJ30" s="39">
        <f t="shared" si="59"/>
        <v>0.64225181598062953</v>
      </c>
      <c r="DK30" s="39">
        <f t="shared" si="60"/>
        <v>0.65123083131557713</v>
      </c>
      <c r="DL30" s="39">
        <f t="shared" si="61"/>
        <v>0.67261904761904767</v>
      </c>
      <c r="DM30" s="39">
        <f t="shared" si="62"/>
        <v>0.68179983857949955</v>
      </c>
      <c r="DN30" s="39">
        <f t="shared" si="63"/>
        <v>0.68674334140435833</v>
      </c>
      <c r="DO30" s="40">
        <v>4552</v>
      </c>
      <c r="DP30" s="41">
        <f t="shared" si="12"/>
        <v>0.57531553900268984</v>
      </c>
      <c r="DQ30" s="41">
        <f t="shared" si="13"/>
        <v>0.57459135112766402</v>
      </c>
      <c r="DR30" s="41">
        <f t="shared" si="14"/>
        <v>0.584833436788744</v>
      </c>
      <c r="DS30" s="41">
        <f t="shared" si="15"/>
        <v>0.58804055452100146</v>
      </c>
      <c r="DT30" s="41">
        <f t="shared" si="16"/>
        <v>0.58845437616387342</v>
      </c>
      <c r="DU30" s="41">
        <f t="shared" si="17"/>
        <v>0.58917856403889923</v>
      </c>
      <c r="DV30" s="41">
        <f t="shared" si="18"/>
        <v>0.58897165321746325</v>
      </c>
      <c r="DW30" s="33">
        <f t="shared" si="19"/>
        <v>0.57495964487489915</v>
      </c>
      <c r="DX30" s="41">
        <f t="shared" si="20"/>
        <v>0.38826815642458101</v>
      </c>
      <c r="DY30" s="41">
        <f t="shared" si="21"/>
        <v>0.38961307676391477</v>
      </c>
      <c r="DZ30" s="42">
        <v>38</v>
      </c>
      <c r="EA30" s="42">
        <v>38</v>
      </c>
      <c r="EB30" s="43">
        <v>100</v>
      </c>
      <c r="EC30" s="41">
        <f t="shared" si="22"/>
        <v>0.43244361680115873</v>
      </c>
      <c r="ED30" s="41">
        <f t="shared" si="23"/>
        <v>0.44651355265880405</v>
      </c>
      <c r="EE30" s="41">
        <f t="shared" si="24"/>
        <v>0.45292778812331885</v>
      </c>
      <c r="EF30" s="41">
        <f t="shared" si="25"/>
        <v>0.46379060624870683</v>
      </c>
      <c r="EG30" s="41">
        <f t="shared" si="26"/>
        <v>0.46368715083798884</v>
      </c>
      <c r="EH30" s="44">
        <v>4574</v>
      </c>
      <c r="EI30" s="44">
        <v>4838</v>
      </c>
      <c r="EJ30" s="44">
        <v>5021</v>
      </c>
      <c r="EK30" s="44">
        <v>5344</v>
      </c>
      <c r="EL30" s="44">
        <v>5410</v>
      </c>
      <c r="EM30" s="44">
        <v>5451</v>
      </c>
      <c r="EN30" s="44">
        <v>5694</v>
      </c>
      <c r="EO30" s="44">
        <v>5810</v>
      </c>
      <c r="EP30" s="44">
        <v>5821</v>
      </c>
      <c r="EQ30" s="33">
        <f t="shared" si="27"/>
        <v>0.45924132364810333</v>
      </c>
      <c r="ER30" s="46">
        <v>5400</v>
      </c>
      <c r="ES30" s="46">
        <v>1150</v>
      </c>
      <c r="ET30" s="33">
        <f t="shared" si="28"/>
        <v>0.46146085552865213</v>
      </c>
      <c r="EU30" s="33">
        <f t="shared" si="64"/>
        <v>0.48809523809523808</v>
      </c>
      <c r="EV30" s="33">
        <f t="shared" si="65"/>
        <v>0.50655770782889431</v>
      </c>
      <c r="EW30" s="33">
        <f t="shared" si="66"/>
        <v>0.53914447134786114</v>
      </c>
      <c r="EX30" s="33">
        <f t="shared" si="67"/>
        <v>0.54580306698950765</v>
      </c>
      <c r="EY30" s="33">
        <f t="shared" si="68"/>
        <v>0.54993946731234866</v>
      </c>
      <c r="EZ30" s="33">
        <f t="shared" si="69"/>
        <v>0.57445520581113807</v>
      </c>
      <c r="FA30" s="33">
        <f t="shared" si="70"/>
        <v>0.58615819209039544</v>
      </c>
      <c r="FB30" s="33">
        <f t="shared" si="71"/>
        <v>0.58726795803066989</v>
      </c>
      <c r="FC30" s="47">
        <f t="shared" si="72"/>
        <v>-9.9475383373688442E-2</v>
      </c>
      <c r="FD30" s="48">
        <v>8</v>
      </c>
      <c r="FE30" s="48">
        <v>8</v>
      </c>
      <c r="FF30" s="48">
        <v>8</v>
      </c>
      <c r="FG30" s="48">
        <v>9</v>
      </c>
      <c r="FH30" s="48">
        <v>9</v>
      </c>
      <c r="FI30" s="48">
        <v>9</v>
      </c>
      <c r="FJ30" s="48">
        <v>9</v>
      </c>
      <c r="FK30" s="48">
        <v>9</v>
      </c>
      <c r="FL30" s="48">
        <v>10</v>
      </c>
      <c r="FM30" s="49">
        <f t="shared" si="99"/>
        <v>1</v>
      </c>
      <c r="FN30" s="56">
        <f>BF30/(ES30/100)</f>
        <v>99.913043478260875</v>
      </c>
      <c r="FO30" s="50">
        <f t="shared" si="100"/>
        <v>11.897372232567763</v>
      </c>
      <c r="FP30" s="51">
        <f>BF30/(AF30/100)</f>
        <v>11.887026691495965</v>
      </c>
      <c r="FQ30" s="52">
        <f>ER30*ES30</f>
        <v>6210000</v>
      </c>
      <c r="FR30" s="52">
        <f>ER30*BF30</f>
        <v>6204600</v>
      </c>
      <c r="FS30" s="53">
        <v>5649709</v>
      </c>
      <c r="FT30" s="53">
        <v>5961981.5</v>
      </c>
      <c r="FU30" s="53">
        <f t="shared" si="101"/>
        <v>554891</v>
      </c>
      <c r="FV30" s="52">
        <v>248018.5</v>
      </c>
      <c r="FW30" s="53">
        <f>FQ30-FS30</f>
        <v>560291</v>
      </c>
      <c r="FX30" s="53">
        <v>1426</v>
      </c>
      <c r="FY30" s="53">
        <v>1419</v>
      </c>
      <c r="FZ30" s="54">
        <f t="shared" si="30"/>
        <v>31.563768425550094</v>
      </c>
      <c r="GA30" s="54">
        <f t="shared" si="31"/>
        <v>30.410620561901823</v>
      </c>
      <c r="GB30" s="48">
        <f t="shared" si="32"/>
        <v>9.6420442789157867</v>
      </c>
    </row>
    <row r="31" spans="1:184" x14ac:dyDescent="0.25">
      <c r="A31" s="23" t="s">
        <v>245</v>
      </c>
      <c r="B31" s="24">
        <v>2</v>
      </c>
      <c r="C31" s="24">
        <v>6</v>
      </c>
      <c r="D31" s="24">
        <f t="shared" si="0"/>
        <v>811</v>
      </c>
      <c r="E31" s="24">
        <v>62</v>
      </c>
      <c r="F31" s="24">
        <v>0</v>
      </c>
      <c r="G31" s="24">
        <v>46</v>
      </c>
      <c r="H31" s="24">
        <v>20</v>
      </c>
      <c r="I31" s="24">
        <v>546</v>
      </c>
      <c r="J31" s="24">
        <v>117</v>
      </c>
      <c r="K31" s="24">
        <v>0</v>
      </c>
      <c r="L31" s="24">
        <v>20</v>
      </c>
      <c r="M31" s="24">
        <v>0</v>
      </c>
      <c r="N31" s="24">
        <v>7</v>
      </c>
      <c r="O31" s="24">
        <v>10</v>
      </c>
      <c r="P31" s="24">
        <v>11</v>
      </c>
      <c r="Q31" s="24">
        <v>11</v>
      </c>
      <c r="R31" s="24">
        <f t="shared" si="1"/>
        <v>0</v>
      </c>
      <c r="S31" s="25">
        <v>2151</v>
      </c>
      <c r="T31" s="26">
        <v>74</v>
      </c>
      <c r="U31" s="26">
        <v>76</v>
      </c>
      <c r="V31" s="26">
        <v>80</v>
      </c>
      <c r="W31" s="26">
        <f t="shared" si="2"/>
        <v>2</v>
      </c>
      <c r="X31" s="26">
        <v>88</v>
      </c>
      <c r="Y31" s="25">
        <v>2202</v>
      </c>
      <c r="Z31" s="26">
        <v>139</v>
      </c>
      <c r="AA31" s="26">
        <v>467</v>
      </c>
      <c r="AB31" s="26">
        <v>475</v>
      </c>
      <c r="AC31" s="26">
        <f t="shared" si="3"/>
        <v>8</v>
      </c>
      <c r="AD31" s="27">
        <f t="shared" si="4"/>
        <v>1.7130620985010707</v>
      </c>
      <c r="AE31" s="28">
        <v>38</v>
      </c>
      <c r="AF31" s="29">
        <f>[1]Лист1!B31</f>
        <v>2202</v>
      </c>
      <c r="AG31" s="29"/>
      <c r="AH31" s="29">
        <v>2235</v>
      </c>
      <c r="AI31" s="30">
        <v>604</v>
      </c>
      <c r="AJ31" s="30">
        <v>624</v>
      </c>
      <c r="AK31" s="31">
        <f t="shared" si="5"/>
        <v>29.009762900976288</v>
      </c>
      <c r="AL31" s="31">
        <f t="shared" si="6"/>
        <v>28.337874659400544</v>
      </c>
      <c r="AM31" s="32">
        <v>626</v>
      </c>
      <c r="AN31" s="32">
        <v>666</v>
      </c>
      <c r="AO31" s="32">
        <v>770</v>
      </c>
      <c r="AP31" s="32">
        <v>845</v>
      </c>
      <c r="AQ31" s="32">
        <v>845</v>
      </c>
      <c r="AR31" s="32">
        <v>848</v>
      </c>
      <c r="AS31" s="32">
        <v>856</v>
      </c>
      <c r="AT31" s="32">
        <v>856</v>
      </c>
      <c r="AU31" s="32">
        <v>853</v>
      </c>
      <c r="AV31" s="32">
        <v>857</v>
      </c>
      <c r="AW31" s="32">
        <v>1069</v>
      </c>
      <c r="AX31" s="32">
        <v>1290</v>
      </c>
      <c r="AY31" s="32">
        <v>1384</v>
      </c>
      <c r="AZ31" s="32">
        <v>1394</v>
      </c>
      <c r="BA31" s="32">
        <v>1426</v>
      </c>
      <c r="BB31" s="32">
        <v>1478</v>
      </c>
      <c r="BC31" s="33">
        <f t="shared" si="33"/>
        <v>0.38299776286353465</v>
      </c>
      <c r="BD31" s="34"/>
      <c r="BE31" s="34"/>
      <c r="BF31" s="34"/>
      <c r="BG31" s="33">
        <f t="shared" si="34"/>
        <v>0.38299776286353465</v>
      </c>
      <c r="BH31" s="33">
        <f t="shared" si="35"/>
        <v>0.38165548098434005</v>
      </c>
      <c r="BI31" s="33">
        <f t="shared" si="36"/>
        <v>0.38344519015659956</v>
      </c>
      <c r="BJ31" s="33">
        <f t="shared" si="37"/>
        <v>0.47829977628635345</v>
      </c>
      <c r="BK31" s="33">
        <f t="shared" si="38"/>
        <v>0.57718120805369133</v>
      </c>
      <c r="BL31" s="33">
        <f t="shared" si="39"/>
        <v>0.61923937360178971</v>
      </c>
      <c r="BM31" s="33">
        <f t="shared" si="40"/>
        <v>0.62371364653243844</v>
      </c>
      <c r="BN31" s="33">
        <f t="shared" si="41"/>
        <v>0.63803131991051454</v>
      </c>
      <c r="BO31" s="33">
        <f t="shared" si="42"/>
        <v>0.66129753914988809</v>
      </c>
      <c r="BP31" s="67">
        <v>5420</v>
      </c>
      <c r="BQ31" s="67">
        <v>179</v>
      </c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3"/>
      <c r="CC31" s="37"/>
      <c r="CD31" s="37"/>
      <c r="CE31" s="37"/>
      <c r="CF31" s="37"/>
      <c r="CG31" s="37"/>
      <c r="CH31" s="37"/>
      <c r="CI31" s="37"/>
      <c r="CJ31" s="37"/>
      <c r="CK31" s="37"/>
      <c r="CL31" s="33"/>
      <c r="CM31" s="33"/>
      <c r="CN31" s="33"/>
      <c r="CO31" s="33"/>
      <c r="CP31" s="33"/>
      <c r="CQ31" s="33"/>
      <c r="CR31" s="33"/>
      <c r="CS31" s="33"/>
      <c r="CT31" s="33"/>
      <c r="CU31" s="38">
        <f t="shared" si="50"/>
        <v>856</v>
      </c>
      <c r="CV31" s="38">
        <f t="shared" si="50"/>
        <v>856</v>
      </c>
      <c r="CW31" s="38">
        <f t="shared" si="50"/>
        <v>853</v>
      </c>
      <c r="CX31" s="38">
        <f t="shared" si="50"/>
        <v>857</v>
      </c>
      <c r="CY31" s="38">
        <f t="shared" si="51"/>
        <v>1069</v>
      </c>
      <c r="CZ31" s="38">
        <f t="shared" si="52"/>
        <v>1290</v>
      </c>
      <c r="DA31" s="38">
        <f t="shared" si="52"/>
        <v>1384</v>
      </c>
      <c r="DB31" s="38">
        <f t="shared" si="53"/>
        <v>1394</v>
      </c>
      <c r="DC31" s="38">
        <f t="shared" si="54"/>
        <v>1426</v>
      </c>
      <c r="DD31" s="38">
        <f t="shared" si="55"/>
        <v>1478</v>
      </c>
      <c r="DE31" s="39">
        <f t="shared" si="10"/>
        <v>0.38299776286353465</v>
      </c>
      <c r="DF31" s="39">
        <f t="shared" si="11"/>
        <v>0.38299776286353465</v>
      </c>
      <c r="DG31" s="39">
        <f t="shared" si="56"/>
        <v>0.38165548098434005</v>
      </c>
      <c r="DH31" s="39">
        <f t="shared" si="57"/>
        <v>0.38344519015659956</v>
      </c>
      <c r="DI31" s="39">
        <f t="shared" si="58"/>
        <v>0.47829977628635345</v>
      </c>
      <c r="DJ31" s="39">
        <f t="shared" si="59"/>
        <v>0.57718120805369133</v>
      </c>
      <c r="DK31" s="39">
        <f t="shared" si="60"/>
        <v>0.61923937360178971</v>
      </c>
      <c r="DL31" s="39">
        <f t="shared" si="61"/>
        <v>0.62371364653243844</v>
      </c>
      <c r="DM31" s="39">
        <f t="shared" si="62"/>
        <v>0.63803131991051454</v>
      </c>
      <c r="DN31" s="39">
        <f t="shared" si="63"/>
        <v>0.66129753914988809</v>
      </c>
      <c r="DO31" s="40">
        <v>982</v>
      </c>
      <c r="DP31" s="41">
        <f t="shared" si="12"/>
        <v>0.2742960944595822</v>
      </c>
      <c r="DQ31" s="41">
        <f t="shared" si="13"/>
        <v>0.28337874659400547</v>
      </c>
      <c r="DR31" s="41">
        <f t="shared" si="14"/>
        <v>0.28428701180744775</v>
      </c>
      <c r="DS31" s="41">
        <f t="shared" si="15"/>
        <v>0.3024523160762943</v>
      </c>
      <c r="DT31" s="41">
        <f t="shared" si="16"/>
        <v>0.34968210717529519</v>
      </c>
      <c r="DU31" s="41">
        <f t="shared" si="17"/>
        <v>0.38374205267938238</v>
      </c>
      <c r="DV31" s="41">
        <f t="shared" si="18"/>
        <v>0.38374205267938238</v>
      </c>
      <c r="DW31" s="33">
        <f t="shared" si="19"/>
        <v>0.37941834451901568</v>
      </c>
      <c r="DX31" s="41">
        <f t="shared" si="20"/>
        <v>0</v>
      </c>
      <c r="DY31" s="41">
        <f t="shared" si="21"/>
        <v>0</v>
      </c>
      <c r="DZ31" s="42"/>
      <c r="EA31" s="42"/>
      <c r="EB31" s="43"/>
      <c r="EC31" s="41">
        <f t="shared" si="22"/>
        <v>0</v>
      </c>
      <c r="ED31" s="41">
        <f t="shared" si="23"/>
        <v>0</v>
      </c>
      <c r="EE31" s="41">
        <f t="shared" si="24"/>
        <v>0</v>
      </c>
      <c r="EF31" s="41">
        <f t="shared" si="25"/>
        <v>0</v>
      </c>
      <c r="EG31" s="41">
        <f t="shared" si="26"/>
        <v>0</v>
      </c>
      <c r="EH31" s="44">
        <v>982</v>
      </c>
      <c r="EI31" s="44">
        <v>983</v>
      </c>
      <c r="EJ31" s="44">
        <v>983</v>
      </c>
      <c r="EK31" s="44">
        <v>1004</v>
      </c>
      <c r="EL31" s="44">
        <v>1073</v>
      </c>
      <c r="EM31" s="44">
        <v>1112</v>
      </c>
      <c r="EN31" s="44">
        <v>1122</v>
      </c>
      <c r="EO31" s="44">
        <v>1178</v>
      </c>
      <c r="EP31" s="44">
        <v>1181</v>
      </c>
      <c r="EQ31" s="33">
        <f t="shared" si="27"/>
        <v>0.43937360178970919</v>
      </c>
      <c r="ER31" s="46"/>
      <c r="ES31" s="46"/>
      <c r="ET31" s="33">
        <f t="shared" si="28"/>
        <v>0.43937360178970919</v>
      </c>
      <c r="EU31" s="33">
        <f t="shared" si="64"/>
        <v>0.43982102908277404</v>
      </c>
      <c r="EV31" s="33">
        <f t="shared" si="65"/>
        <v>0.43982102908277404</v>
      </c>
      <c r="EW31" s="33">
        <f t="shared" si="66"/>
        <v>0.44921700223713645</v>
      </c>
      <c r="EX31" s="33">
        <f t="shared" si="67"/>
        <v>0.48008948545861296</v>
      </c>
      <c r="EY31" s="33">
        <f t="shared" si="68"/>
        <v>0.49753914988814318</v>
      </c>
      <c r="EZ31" s="33">
        <f t="shared" si="69"/>
        <v>0.50201342281879191</v>
      </c>
      <c r="FA31" s="33">
        <f t="shared" si="70"/>
        <v>0.52706935123042509</v>
      </c>
      <c r="FB31" s="33">
        <f t="shared" si="71"/>
        <v>0.52841163310961969</v>
      </c>
      <c r="FC31" s="47">
        <f t="shared" si="72"/>
        <v>-0.1328859060402684</v>
      </c>
      <c r="FD31" s="48"/>
      <c r="FE31" s="48"/>
      <c r="FF31" s="48"/>
      <c r="FG31" s="68">
        <v>0</v>
      </c>
      <c r="FH31" s="68">
        <v>1</v>
      </c>
      <c r="FI31" s="68">
        <v>6</v>
      </c>
      <c r="FJ31" s="68">
        <v>6</v>
      </c>
      <c r="FK31" s="68">
        <v>6</v>
      </c>
      <c r="FL31" s="68">
        <v>6</v>
      </c>
      <c r="FM31" s="69">
        <f t="shared" ref="FM31:FM32" si="102">FL31/$GE$1</f>
        <v>0.375</v>
      </c>
      <c r="FN31" s="56"/>
      <c r="FO31" s="50"/>
      <c r="FP31" s="51"/>
      <c r="FQ31" s="52"/>
      <c r="FR31" s="52"/>
      <c r="FS31" s="53"/>
      <c r="FT31" s="53"/>
      <c r="FU31" s="53"/>
      <c r="FV31" s="52"/>
      <c r="FW31" s="53"/>
      <c r="FX31" s="53"/>
      <c r="FY31" s="53"/>
      <c r="FZ31" s="54">
        <f t="shared" si="30"/>
        <v>22.08275220827522</v>
      </c>
      <c r="GA31" s="54">
        <f t="shared" si="31"/>
        <v>21.571298819255222</v>
      </c>
      <c r="GB31" s="48">
        <f t="shared" si="32"/>
        <v>0</v>
      </c>
    </row>
    <row r="32" spans="1:184" x14ac:dyDescent="0.25">
      <c r="A32" s="23" t="s">
        <v>246</v>
      </c>
      <c r="B32" s="24">
        <v>3</v>
      </c>
      <c r="C32" s="24">
        <v>3</v>
      </c>
      <c r="D32" s="24">
        <f t="shared" si="0"/>
        <v>1744</v>
      </c>
      <c r="E32" s="24">
        <v>0</v>
      </c>
      <c r="F32" s="24">
        <v>97</v>
      </c>
      <c r="G32" s="24">
        <v>21</v>
      </c>
      <c r="H32" s="24">
        <v>21</v>
      </c>
      <c r="I32" s="24">
        <v>656</v>
      </c>
      <c r="J32" s="24">
        <v>392</v>
      </c>
      <c r="K32" s="24">
        <v>0</v>
      </c>
      <c r="L32" s="24">
        <v>557</v>
      </c>
      <c r="M32" s="24">
        <v>0</v>
      </c>
      <c r="N32" s="24">
        <v>3</v>
      </c>
      <c r="O32" s="24">
        <v>3</v>
      </c>
      <c r="P32" s="24">
        <v>3</v>
      </c>
      <c r="Q32" s="24">
        <v>3</v>
      </c>
      <c r="R32" s="24">
        <f t="shared" si="1"/>
        <v>0</v>
      </c>
      <c r="S32" s="25">
        <v>1855</v>
      </c>
      <c r="T32" s="26">
        <v>653</v>
      </c>
      <c r="U32" s="26">
        <v>653</v>
      </c>
      <c r="V32" s="26">
        <v>686</v>
      </c>
      <c r="W32" s="26">
        <f t="shared" si="2"/>
        <v>0</v>
      </c>
      <c r="X32" s="26">
        <v>954</v>
      </c>
      <c r="Y32" s="25">
        <v>1885</v>
      </c>
      <c r="Z32" s="26">
        <v>1419</v>
      </c>
      <c r="AA32" s="26">
        <v>1508</v>
      </c>
      <c r="AB32" s="26">
        <v>1509</v>
      </c>
      <c r="AC32" s="26">
        <f t="shared" si="3"/>
        <v>1</v>
      </c>
      <c r="AD32" s="27">
        <f t="shared" si="4"/>
        <v>6.6312997347480113E-2</v>
      </c>
      <c r="AE32" s="28">
        <v>1064</v>
      </c>
      <c r="AF32" s="29">
        <f>[1]Лист1!B32</f>
        <v>1885</v>
      </c>
      <c r="AG32" s="29">
        <v>1181</v>
      </c>
      <c r="AH32" s="29">
        <v>1898</v>
      </c>
      <c r="AI32" s="30">
        <v>1143</v>
      </c>
      <c r="AJ32" s="30">
        <v>1144</v>
      </c>
      <c r="AK32" s="31">
        <f t="shared" si="5"/>
        <v>61.671159029649594</v>
      </c>
      <c r="AL32" s="31">
        <f t="shared" si="6"/>
        <v>60.689655172413786</v>
      </c>
      <c r="AM32" s="32">
        <v>1162</v>
      </c>
      <c r="AN32" s="32">
        <v>1162</v>
      </c>
      <c r="AO32" s="32">
        <v>1162</v>
      </c>
      <c r="AP32" s="32">
        <v>1162</v>
      </c>
      <c r="AQ32" s="32">
        <v>1161</v>
      </c>
      <c r="AR32" s="32">
        <v>1166</v>
      </c>
      <c r="AS32" s="32">
        <v>1249</v>
      </c>
      <c r="AT32" s="32">
        <v>1255</v>
      </c>
      <c r="AU32" s="32">
        <v>1274</v>
      </c>
      <c r="AV32" s="32">
        <v>1278</v>
      </c>
      <c r="AW32" s="32">
        <v>1317</v>
      </c>
      <c r="AX32" s="32">
        <v>1359</v>
      </c>
      <c r="AY32" s="32">
        <v>1359</v>
      </c>
      <c r="AZ32" s="32">
        <v>1360</v>
      </c>
      <c r="BA32" s="32">
        <v>1385</v>
      </c>
      <c r="BB32" s="32">
        <v>1395</v>
      </c>
      <c r="BC32" s="33">
        <f t="shared" si="33"/>
        <v>0.65806111696522651</v>
      </c>
      <c r="BD32" s="34"/>
      <c r="BE32" s="34"/>
      <c r="BF32" s="34"/>
      <c r="BG32" s="33">
        <f t="shared" si="34"/>
        <v>0.66122233930453111</v>
      </c>
      <c r="BH32" s="33">
        <f t="shared" si="35"/>
        <v>0.67123287671232879</v>
      </c>
      <c r="BI32" s="33">
        <f t="shared" si="36"/>
        <v>0.67334035827186511</v>
      </c>
      <c r="BJ32" s="33">
        <f t="shared" si="37"/>
        <v>0.69388830347734454</v>
      </c>
      <c r="BK32" s="33">
        <f t="shared" si="38"/>
        <v>0.71601685985247632</v>
      </c>
      <c r="BL32" s="33">
        <f t="shared" si="39"/>
        <v>0.71601685985247632</v>
      </c>
      <c r="BM32" s="33">
        <f t="shared" si="40"/>
        <v>0.7165437302423604</v>
      </c>
      <c r="BN32" s="33">
        <f t="shared" si="41"/>
        <v>0.72971548998946256</v>
      </c>
      <c r="BO32" s="33">
        <f t="shared" si="42"/>
        <v>0.73498419388830349</v>
      </c>
      <c r="BP32" s="67">
        <v>5750</v>
      </c>
      <c r="BQ32" s="67">
        <v>53</v>
      </c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3"/>
      <c r="CC32" s="37"/>
      <c r="CD32" s="37"/>
      <c r="CE32" s="37"/>
      <c r="CF32" s="37"/>
      <c r="CG32" s="37"/>
      <c r="CH32" s="37"/>
      <c r="CI32" s="37"/>
      <c r="CJ32" s="37"/>
      <c r="CK32" s="37"/>
      <c r="CL32" s="33"/>
      <c r="CM32" s="33"/>
      <c r="CN32" s="33"/>
      <c r="CO32" s="33"/>
      <c r="CP32" s="33"/>
      <c r="CQ32" s="33"/>
      <c r="CR32" s="33"/>
      <c r="CS32" s="33"/>
      <c r="CT32" s="33"/>
      <c r="CU32" s="38">
        <f t="shared" si="50"/>
        <v>1249</v>
      </c>
      <c r="CV32" s="38">
        <f t="shared" si="50"/>
        <v>1255</v>
      </c>
      <c r="CW32" s="38">
        <f t="shared" si="50"/>
        <v>1274</v>
      </c>
      <c r="CX32" s="38">
        <f t="shared" si="50"/>
        <v>1278</v>
      </c>
      <c r="CY32" s="38">
        <f t="shared" si="51"/>
        <v>1317</v>
      </c>
      <c r="CZ32" s="38">
        <f t="shared" si="52"/>
        <v>1359</v>
      </c>
      <c r="DA32" s="38">
        <f t="shared" si="52"/>
        <v>1359</v>
      </c>
      <c r="DB32" s="38">
        <f t="shared" si="53"/>
        <v>1360</v>
      </c>
      <c r="DC32" s="38">
        <f t="shared" si="54"/>
        <v>1385</v>
      </c>
      <c r="DD32" s="38">
        <f t="shared" si="55"/>
        <v>1395</v>
      </c>
      <c r="DE32" s="39">
        <f t="shared" si="10"/>
        <v>0.65806111696522651</v>
      </c>
      <c r="DF32" s="39">
        <f t="shared" si="11"/>
        <v>0.66122233930453111</v>
      </c>
      <c r="DG32" s="39">
        <f t="shared" si="56"/>
        <v>0.67123287671232879</v>
      </c>
      <c r="DH32" s="39">
        <f t="shared" si="57"/>
        <v>0.67334035827186511</v>
      </c>
      <c r="DI32" s="39">
        <f t="shared" si="58"/>
        <v>0.69388830347734454</v>
      </c>
      <c r="DJ32" s="39">
        <f t="shared" si="59"/>
        <v>0.71601685985247632</v>
      </c>
      <c r="DK32" s="39">
        <f t="shared" si="60"/>
        <v>0.71601685985247632</v>
      </c>
      <c r="DL32" s="39">
        <f t="shared" si="61"/>
        <v>0.7165437302423604</v>
      </c>
      <c r="DM32" s="39">
        <f t="shared" si="62"/>
        <v>0.72971548998946256</v>
      </c>
      <c r="DN32" s="39">
        <f t="shared" si="63"/>
        <v>0.73498419388830349</v>
      </c>
      <c r="DO32" s="40">
        <v>729</v>
      </c>
      <c r="DP32" s="41">
        <f t="shared" si="12"/>
        <v>0.60636604774535807</v>
      </c>
      <c r="DQ32" s="41">
        <f t="shared" si="13"/>
        <v>0.60689655172413792</v>
      </c>
      <c r="DR32" s="41">
        <f t="shared" si="14"/>
        <v>0.61644562334217512</v>
      </c>
      <c r="DS32" s="41">
        <f t="shared" si="15"/>
        <v>0.61644562334217512</v>
      </c>
      <c r="DT32" s="41">
        <f t="shared" si="16"/>
        <v>0.61644562334217512</v>
      </c>
      <c r="DU32" s="41">
        <f t="shared" si="17"/>
        <v>0.61644562334217512</v>
      </c>
      <c r="DV32" s="41">
        <f t="shared" si="18"/>
        <v>0.61591511936339527</v>
      </c>
      <c r="DW32" s="33">
        <f t="shared" si="19"/>
        <v>0.61433087460484725</v>
      </c>
      <c r="DX32" s="41">
        <f t="shared" si="20"/>
        <v>0</v>
      </c>
      <c r="DY32" s="41">
        <f t="shared" si="21"/>
        <v>0</v>
      </c>
      <c r="DZ32" s="42"/>
      <c r="EA32" s="42"/>
      <c r="EB32" s="43"/>
      <c r="EC32" s="41">
        <f t="shared" si="22"/>
        <v>0</v>
      </c>
      <c r="ED32" s="41">
        <f t="shared" si="23"/>
        <v>0</v>
      </c>
      <c r="EE32" s="41">
        <f t="shared" si="24"/>
        <v>0</v>
      </c>
      <c r="EF32" s="41">
        <f t="shared" si="25"/>
        <v>0</v>
      </c>
      <c r="EG32" s="41">
        <f t="shared" si="26"/>
        <v>0</v>
      </c>
      <c r="EH32" s="44">
        <v>737</v>
      </c>
      <c r="EI32" s="44">
        <v>738</v>
      </c>
      <c r="EJ32" s="44">
        <v>737</v>
      </c>
      <c r="EK32" s="44">
        <v>791</v>
      </c>
      <c r="EL32" s="44">
        <v>793</v>
      </c>
      <c r="EM32" s="44">
        <v>795</v>
      </c>
      <c r="EN32" s="44">
        <v>797</v>
      </c>
      <c r="EO32" s="44">
        <v>802</v>
      </c>
      <c r="EP32" s="44">
        <v>899</v>
      </c>
      <c r="EQ32" s="33">
        <f t="shared" si="27"/>
        <v>0.3840885142255005</v>
      </c>
      <c r="ER32" s="46"/>
      <c r="ES32" s="46"/>
      <c r="ET32" s="33">
        <f t="shared" si="28"/>
        <v>0.38830347734457321</v>
      </c>
      <c r="EU32" s="33">
        <f t="shared" si="64"/>
        <v>0.38883034773445735</v>
      </c>
      <c r="EV32" s="33">
        <f t="shared" si="65"/>
        <v>0.38830347734457321</v>
      </c>
      <c r="EW32" s="33">
        <f t="shared" si="66"/>
        <v>0.41675447839831403</v>
      </c>
      <c r="EX32" s="33">
        <f t="shared" si="67"/>
        <v>0.4178082191780822</v>
      </c>
      <c r="EY32" s="33">
        <f t="shared" si="68"/>
        <v>0.41886195995785036</v>
      </c>
      <c r="EZ32" s="33">
        <f t="shared" si="69"/>
        <v>0.41991570073761852</v>
      </c>
      <c r="FA32" s="33">
        <f t="shared" si="70"/>
        <v>0.42255005268703899</v>
      </c>
      <c r="FB32" s="33">
        <f t="shared" si="71"/>
        <v>0.47365648050579556</v>
      </c>
      <c r="FC32" s="47">
        <f t="shared" si="72"/>
        <v>-0.26132771338250793</v>
      </c>
      <c r="FD32" s="48"/>
      <c r="FE32" s="48"/>
      <c r="FF32" s="48"/>
      <c r="FG32" s="68">
        <v>1</v>
      </c>
      <c r="FH32" s="68">
        <v>5</v>
      </c>
      <c r="FI32" s="68">
        <v>5</v>
      </c>
      <c r="FJ32" s="68">
        <v>5</v>
      </c>
      <c r="FK32" s="68">
        <v>7</v>
      </c>
      <c r="FL32" s="68">
        <v>7</v>
      </c>
      <c r="FM32" s="69">
        <f t="shared" si="102"/>
        <v>0.4375</v>
      </c>
      <c r="FN32" s="56"/>
      <c r="FO32" s="50"/>
      <c r="FP32" s="51"/>
      <c r="FQ32" s="52"/>
      <c r="FR32" s="52"/>
      <c r="FS32" s="53"/>
      <c r="FT32" s="53"/>
      <c r="FU32" s="53"/>
      <c r="FV32" s="52"/>
      <c r="FW32" s="53"/>
      <c r="FX32" s="53"/>
      <c r="FY32" s="53"/>
      <c r="FZ32" s="54">
        <f t="shared" si="30"/>
        <v>81.347708894878707</v>
      </c>
      <c r="GA32" s="54">
        <f t="shared" si="31"/>
        <v>80.053050397877982</v>
      </c>
      <c r="GB32" s="48">
        <f t="shared" si="32"/>
        <v>0</v>
      </c>
    </row>
    <row r="33" spans="1:184" x14ac:dyDescent="0.25">
      <c r="A33" s="23" t="s">
        <v>247</v>
      </c>
      <c r="B33" s="24">
        <v>2</v>
      </c>
      <c r="C33" s="24">
        <v>3</v>
      </c>
      <c r="D33" s="24">
        <f t="shared" si="0"/>
        <v>2160</v>
      </c>
      <c r="E33" s="24">
        <v>95</v>
      </c>
      <c r="F33" s="24">
        <v>0</v>
      </c>
      <c r="G33" s="24">
        <v>22</v>
      </c>
      <c r="H33" s="24">
        <v>90</v>
      </c>
      <c r="I33" s="24">
        <v>603</v>
      </c>
      <c r="J33" s="24">
        <v>942</v>
      </c>
      <c r="K33" s="24">
        <v>0</v>
      </c>
      <c r="L33" s="24">
        <v>408</v>
      </c>
      <c r="M33" s="24">
        <v>0</v>
      </c>
      <c r="N33" s="24">
        <v>7</v>
      </c>
      <c r="O33" s="24">
        <v>12</v>
      </c>
      <c r="P33" s="24">
        <v>13</v>
      </c>
      <c r="Q33" s="24">
        <v>13</v>
      </c>
      <c r="R33" s="24">
        <f t="shared" si="1"/>
        <v>0</v>
      </c>
      <c r="S33" s="25">
        <v>4130</v>
      </c>
      <c r="T33" s="26">
        <v>710</v>
      </c>
      <c r="U33" s="26">
        <v>766</v>
      </c>
      <c r="V33" s="26">
        <v>874</v>
      </c>
      <c r="W33" s="26">
        <f t="shared" si="2"/>
        <v>56</v>
      </c>
      <c r="X33" s="26">
        <v>1042</v>
      </c>
      <c r="Y33" s="25">
        <v>4248</v>
      </c>
      <c r="Z33" s="26">
        <v>1195</v>
      </c>
      <c r="AA33" s="26">
        <v>1502</v>
      </c>
      <c r="AB33" s="26">
        <v>2121</v>
      </c>
      <c r="AC33" s="26">
        <f t="shared" si="3"/>
        <v>619</v>
      </c>
      <c r="AD33" s="27">
        <f t="shared" si="4"/>
        <v>41.211717709720375</v>
      </c>
      <c r="AE33" s="28">
        <v>187</v>
      </c>
      <c r="AF33" s="29">
        <f>[1]Лист1!B33</f>
        <v>4130</v>
      </c>
      <c r="AG33" s="73">
        <v>3098</v>
      </c>
      <c r="AH33" s="29">
        <v>4293</v>
      </c>
      <c r="AI33" s="30">
        <v>3110</v>
      </c>
      <c r="AJ33" s="30">
        <v>2814</v>
      </c>
      <c r="AK33" s="31">
        <f t="shared" si="5"/>
        <v>68.13559322033899</v>
      </c>
      <c r="AL33" s="31">
        <f t="shared" si="6"/>
        <v>66.24293785310735</v>
      </c>
      <c r="AM33" s="32">
        <v>2735</v>
      </c>
      <c r="AN33" s="32">
        <v>2736</v>
      </c>
      <c r="AO33" s="32">
        <v>2739</v>
      </c>
      <c r="AP33" s="32">
        <v>2739</v>
      </c>
      <c r="AQ33" s="32">
        <v>3139</v>
      </c>
      <c r="AR33" s="32">
        <v>3138</v>
      </c>
      <c r="AS33" s="32">
        <v>3074</v>
      </c>
      <c r="AT33" s="32">
        <v>2712</v>
      </c>
      <c r="AU33" s="32">
        <v>2662</v>
      </c>
      <c r="AV33" s="32">
        <v>2686</v>
      </c>
      <c r="AW33" s="32">
        <v>2730</v>
      </c>
      <c r="AX33" s="32">
        <v>2780</v>
      </c>
      <c r="AY33" s="32">
        <v>2823</v>
      </c>
      <c r="AZ33" s="32">
        <v>2823</v>
      </c>
      <c r="BA33" s="32">
        <v>2823</v>
      </c>
      <c r="BB33" s="32">
        <v>2832</v>
      </c>
      <c r="BC33" s="33">
        <f t="shared" si="33"/>
        <v>0.71604938271604934</v>
      </c>
      <c r="BD33" s="34"/>
      <c r="BE33" s="34">
        <v>307</v>
      </c>
      <c r="BF33" s="34">
        <v>401</v>
      </c>
      <c r="BG33" s="33">
        <f t="shared" si="34"/>
        <v>0.63172606568832979</v>
      </c>
      <c r="BH33" s="33">
        <f t="shared" si="35"/>
        <v>0.62007919869555095</v>
      </c>
      <c r="BI33" s="33">
        <f t="shared" si="36"/>
        <v>0.62566969485208479</v>
      </c>
      <c r="BJ33" s="33">
        <f t="shared" si="37"/>
        <v>0.63591893780573028</v>
      </c>
      <c r="BK33" s="33">
        <f t="shared" si="38"/>
        <v>0.64756580479850923</v>
      </c>
      <c r="BL33" s="33">
        <f t="shared" si="39"/>
        <v>0.65758211041229908</v>
      </c>
      <c r="BM33" s="33">
        <f t="shared" si="40"/>
        <v>0.65758211041229908</v>
      </c>
      <c r="BN33" s="33">
        <f t="shared" si="41"/>
        <v>0.65758211041229908</v>
      </c>
      <c r="BO33" s="33">
        <f t="shared" si="42"/>
        <v>0.65967854647099933</v>
      </c>
      <c r="BP33" s="35">
        <v>16270</v>
      </c>
      <c r="BQ33" s="35">
        <v>496</v>
      </c>
      <c r="BR33" s="36">
        <v>70</v>
      </c>
      <c r="BS33" s="36">
        <v>451</v>
      </c>
      <c r="BT33" s="36">
        <v>496</v>
      </c>
      <c r="BU33" s="36">
        <v>496</v>
      </c>
      <c r="BV33" s="36">
        <v>496</v>
      </c>
      <c r="BW33" s="36">
        <v>496</v>
      </c>
      <c r="BX33" s="36">
        <v>496</v>
      </c>
      <c r="BY33" s="36">
        <v>496</v>
      </c>
      <c r="BZ33" s="36">
        <v>496</v>
      </c>
      <c r="CA33" s="36">
        <v>496</v>
      </c>
      <c r="CB33" s="33">
        <f>BR33/AH33</f>
        <v>1.6305613789890521E-2</v>
      </c>
      <c r="CC33" s="37">
        <v>1092</v>
      </c>
      <c r="CD33" s="37">
        <v>1211</v>
      </c>
      <c r="CE33" s="37">
        <v>1211</v>
      </c>
      <c r="CF33" s="37">
        <v>1335</v>
      </c>
      <c r="CG33" s="37">
        <v>1416</v>
      </c>
      <c r="CH33" s="37">
        <v>1460</v>
      </c>
      <c r="CI33" s="37">
        <v>1511</v>
      </c>
      <c r="CJ33" s="37">
        <v>1511</v>
      </c>
      <c r="CK33" s="37">
        <v>1567</v>
      </c>
      <c r="CL33" s="33">
        <f>BS33/AH33</f>
        <v>0.10505474027486605</v>
      </c>
      <c r="CM33" s="33">
        <f>BT33/AH33</f>
        <v>0.1155369205683671</v>
      </c>
      <c r="CN33" s="33">
        <f t="shared" ref="CN33:CN34" si="103">BU33/AH33</f>
        <v>0.1155369205683671</v>
      </c>
      <c r="CO33" s="33">
        <f t="shared" ref="CO33:CO34" si="104">BV33/AH33</f>
        <v>0.1155369205683671</v>
      </c>
      <c r="CP33" s="33">
        <f t="shared" ref="CP33:CP34" si="105">BW33/AH33</f>
        <v>0.1155369205683671</v>
      </c>
      <c r="CQ33" s="33">
        <f t="shared" ref="CQ33:CQ34" si="106">BX33/AH33</f>
        <v>0.1155369205683671</v>
      </c>
      <c r="CR33" s="33">
        <f t="shared" ref="CR33:CR34" si="107">BY33/AH33</f>
        <v>0.1155369205683671</v>
      </c>
      <c r="CS33" s="33">
        <f t="shared" ref="CS33:CS34" si="108">BZ33/AH33</f>
        <v>0.1155369205683671</v>
      </c>
      <c r="CT33" s="33">
        <f t="shared" ref="CT33:CT34" si="109">CA33/AH33</f>
        <v>0.1155369205683671</v>
      </c>
      <c r="CU33" s="38">
        <f t="shared" si="50"/>
        <v>3144</v>
      </c>
      <c r="CV33" s="38">
        <f t="shared" si="50"/>
        <v>3163</v>
      </c>
      <c r="CW33" s="38">
        <f t="shared" si="50"/>
        <v>3158</v>
      </c>
      <c r="CX33" s="38">
        <f t="shared" si="50"/>
        <v>3182</v>
      </c>
      <c r="CY33" s="38">
        <f t="shared" si="51"/>
        <v>3226</v>
      </c>
      <c r="CZ33" s="38">
        <f t="shared" si="52"/>
        <v>3276</v>
      </c>
      <c r="DA33" s="38">
        <f t="shared" si="52"/>
        <v>3319</v>
      </c>
      <c r="DB33" s="38">
        <f t="shared" si="53"/>
        <v>3319</v>
      </c>
      <c r="DC33" s="38">
        <f t="shared" si="54"/>
        <v>3319</v>
      </c>
      <c r="DD33" s="38">
        <f t="shared" si="55"/>
        <v>3328</v>
      </c>
      <c r="DE33" s="39">
        <f t="shared" si="10"/>
        <v>0.73235499650593994</v>
      </c>
      <c r="DF33" s="39">
        <f t="shared" si="11"/>
        <v>0.73678080596319595</v>
      </c>
      <c r="DG33" s="39">
        <f t="shared" si="56"/>
        <v>0.73561611926391801</v>
      </c>
      <c r="DH33" s="39">
        <f t="shared" si="57"/>
        <v>0.74120661542045185</v>
      </c>
      <c r="DI33" s="39">
        <f t="shared" si="58"/>
        <v>0.75145585837409734</v>
      </c>
      <c r="DJ33" s="39">
        <f t="shared" si="59"/>
        <v>0.76310272536687629</v>
      </c>
      <c r="DK33" s="39">
        <f t="shared" si="60"/>
        <v>0.77311903098066626</v>
      </c>
      <c r="DL33" s="39">
        <f t="shared" si="61"/>
        <v>0.77311903098066626</v>
      </c>
      <c r="DM33" s="39">
        <f t="shared" si="62"/>
        <v>0.77311903098066626</v>
      </c>
      <c r="DN33" s="39">
        <f t="shared" si="63"/>
        <v>0.77521546703936639</v>
      </c>
      <c r="DO33" s="40">
        <v>1666</v>
      </c>
      <c r="DP33" s="41">
        <f t="shared" si="12"/>
        <v>0.75302663438256656</v>
      </c>
      <c r="DQ33" s="41">
        <f t="shared" si="13"/>
        <v>0.75569007263922516</v>
      </c>
      <c r="DR33" s="41">
        <f t="shared" si="14"/>
        <v>0.7593220338983051</v>
      </c>
      <c r="DS33" s="41">
        <f t="shared" si="15"/>
        <v>0.75956416464891041</v>
      </c>
      <c r="DT33" s="41">
        <f t="shared" si="16"/>
        <v>0.76029055690072644</v>
      </c>
      <c r="DU33" s="41">
        <f t="shared" si="17"/>
        <v>0.76029055690072644</v>
      </c>
      <c r="DV33" s="41">
        <f t="shared" si="18"/>
        <v>0.76004842615012103</v>
      </c>
      <c r="DW33" s="33">
        <f t="shared" si="19"/>
        <v>0.73095737246680648</v>
      </c>
      <c r="DX33" s="41">
        <f t="shared" si="20"/>
        <v>0.26440677966101694</v>
      </c>
      <c r="DY33" s="41">
        <f t="shared" si="21"/>
        <v>0.29322033898305083</v>
      </c>
      <c r="DZ33" s="70">
        <v>30</v>
      </c>
      <c r="EA33" s="70">
        <v>30</v>
      </c>
      <c r="EB33" s="71">
        <v>93.33</v>
      </c>
      <c r="EC33" s="41">
        <f t="shared" si="22"/>
        <v>0.32324455205811137</v>
      </c>
      <c r="ED33" s="41">
        <f t="shared" si="23"/>
        <v>0.34285714285714286</v>
      </c>
      <c r="EE33" s="41">
        <f t="shared" si="24"/>
        <v>0.35351089588377727</v>
      </c>
      <c r="EF33" s="41">
        <f t="shared" si="25"/>
        <v>0.36585956416464893</v>
      </c>
      <c r="EG33" s="41">
        <f t="shared" si="26"/>
        <v>0.36585956416464893</v>
      </c>
      <c r="EH33" s="44">
        <v>1677</v>
      </c>
      <c r="EI33" s="44">
        <v>1784</v>
      </c>
      <c r="EJ33" s="44">
        <v>2268</v>
      </c>
      <c r="EK33" s="44">
        <v>2624</v>
      </c>
      <c r="EL33" s="44">
        <v>2906</v>
      </c>
      <c r="EM33" s="44">
        <v>3255</v>
      </c>
      <c r="EN33" s="44">
        <v>3255</v>
      </c>
      <c r="EO33" s="44">
        <v>3255</v>
      </c>
      <c r="EP33" s="44">
        <v>3276</v>
      </c>
      <c r="EQ33" s="33">
        <f t="shared" si="27"/>
        <v>0.38807360819939435</v>
      </c>
      <c r="ER33" s="46">
        <v>5600</v>
      </c>
      <c r="ES33" s="72">
        <v>401</v>
      </c>
      <c r="ET33" s="33">
        <f t="shared" si="28"/>
        <v>0.39063591893780575</v>
      </c>
      <c r="EU33" s="33">
        <f t="shared" si="64"/>
        <v>0.41556021430235268</v>
      </c>
      <c r="EV33" s="33">
        <f t="shared" si="65"/>
        <v>0.52830188679245282</v>
      </c>
      <c r="EW33" s="33">
        <f t="shared" si="66"/>
        <v>0.61122757978103892</v>
      </c>
      <c r="EX33" s="33">
        <f t="shared" si="67"/>
        <v>0.67691590962031212</v>
      </c>
      <c r="EY33" s="33">
        <f t="shared" si="68"/>
        <v>0.75821104122990912</v>
      </c>
      <c r="EZ33" s="33">
        <f t="shared" si="69"/>
        <v>0.75821104122990912</v>
      </c>
      <c r="FA33" s="33">
        <f t="shared" si="70"/>
        <v>0.75821104122990912</v>
      </c>
      <c r="FB33" s="33">
        <f t="shared" si="71"/>
        <v>0.76310272536687629</v>
      </c>
      <c r="FC33" s="47">
        <f t="shared" si="72"/>
        <v>-1.2112741672490102E-2</v>
      </c>
      <c r="FD33" s="73">
        <v>9</v>
      </c>
      <c r="FE33" s="73">
        <v>9</v>
      </c>
      <c r="FF33" s="73">
        <v>9</v>
      </c>
      <c r="FG33" s="73">
        <v>9</v>
      </c>
      <c r="FH33" s="73">
        <v>9</v>
      </c>
      <c r="FI33" s="73">
        <v>9</v>
      </c>
      <c r="FJ33" s="73">
        <v>10</v>
      </c>
      <c r="FK33" s="73">
        <v>10</v>
      </c>
      <c r="FL33" s="73">
        <v>10</v>
      </c>
      <c r="FM33" s="49">
        <f t="shared" ref="FM33:FM34" si="110">FL33/$GD$1</f>
        <v>1</v>
      </c>
      <c r="FN33" s="56">
        <f>BF33/(ES33/100)</f>
        <v>100</v>
      </c>
      <c r="FO33" s="50">
        <f>ES33/(AF33/100)</f>
        <v>9.7094430992736083</v>
      </c>
      <c r="FP33" s="51">
        <f>BF33/(AF33/100)</f>
        <v>9.7094430992736083</v>
      </c>
      <c r="FQ33" s="52">
        <f>ER33*ES33</f>
        <v>2245600</v>
      </c>
      <c r="FR33" s="52">
        <f>ER33*BF33</f>
        <v>2245600</v>
      </c>
      <c r="FS33" s="53">
        <v>1867675.48</v>
      </c>
      <c r="FT33" s="53">
        <v>2207591.6800000002</v>
      </c>
      <c r="FU33" s="53">
        <f>FR33-FS33</f>
        <v>377924.52</v>
      </c>
      <c r="FV33" s="52">
        <v>38008.32</v>
      </c>
      <c r="FW33" s="53">
        <f>FQ33-FS33</f>
        <v>377924.52</v>
      </c>
      <c r="FX33" s="53">
        <v>510</v>
      </c>
      <c r="FY33" s="53">
        <v>401</v>
      </c>
      <c r="FZ33" s="54">
        <f t="shared" si="30"/>
        <v>51.355932203389834</v>
      </c>
      <c r="GA33" s="54">
        <f t="shared" si="31"/>
        <v>49.929378531073453</v>
      </c>
      <c r="GB33" s="48">
        <f t="shared" si="32"/>
        <v>7.4334140435835359</v>
      </c>
    </row>
    <row r="34" spans="1:184" x14ac:dyDescent="0.25">
      <c r="A34" s="23" t="s">
        <v>248</v>
      </c>
      <c r="B34" s="24">
        <v>2</v>
      </c>
      <c r="C34" s="24">
        <v>32</v>
      </c>
      <c r="D34" s="24">
        <f t="shared" si="0"/>
        <v>1452</v>
      </c>
      <c r="E34" s="24">
        <v>32</v>
      </c>
      <c r="F34" s="24">
        <v>0</v>
      </c>
      <c r="G34" s="24">
        <v>45</v>
      </c>
      <c r="H34" s="24">
        <v>81</v>
      </c>
      <c r="I34" s="24">
        <v>704</v>
      </c>
      <c r="J34" s="24">
        <v>407</v>
      </c>
      <c r="K34" s="24">
        <v>0</v>
      </c>
      <c r="L34" s="24">
        <v>153</v>
      </c>
      <c r="M34" s="24">
        <v>30</v>
      </c>
      <c r="N34" s="24">
        <v>32</v>
      </c>
      <c r="O34" s="24">
        <v>34</v>
      </c>
      <c r="P34" s="24">
        <v>33</v>
      </c>
      <c r="Q34" s="24">
        <v>34</v>
      </c>
      <c r="R34" s="24">
        <f t="shared" si="1"/>
        <v>1</v>
      </c>
      <c r="S34" s="25">
        <v>8957</v>
      </c>
      <c r="T34" s="26">
        <v>2201</v>
      </c>
      <c r="U34" s="26">
        <v>2209</v>
      </c>
      <c r="V34" s="26">
        <v>2209</v>
      </c>
      <c r="W34" s="26">
        <f t="shared" si="2"/>
        <v>8</v>
      </c>
      <c r="X34" s="26">
        <v>2213</v>
      </c>
      <c r="Y34" s="25">
        <v>9254</v>
      </c>
      <c r="Z34" s="26">
        <v>2572</v>
      </c>
      <c r="AA34" s="26">
        <v>3842</v>
      </c>
      <c r="AB34" s="26">
        <v>4015</v>
      </c>
      <c r="AC34" s="26">
        <f t="shared" si="3"/>
        <v>173</v>
      </c>
      <c r="AD34" s="27">
        <f t="shared" si="4"/>
        <v>4.5028630921395107</v>
      </c>
      <c r="AE34" s="28">
        <v>2122</v>
      </c>
      <c r="AF34" s="29">
        <f>[1]Лист1!B34</f>
        <v>8754</v>
      </c>
      <c r="AG34" s="56">
        <v>6566</v>
      </c>
      <c r="AH34" s="29">
        <v>9336</v>
      </c>
      <c r="AI34" s="30">
        <v>5874</v>
      </c>
      <c r="AJ34" s="30">
        <v>5913</v>
      </c>
      <c r="AK34" s="31">
        <f t="shared" si="5"/>
        <v>66.015406944289381</v>
      </c>
      <c r="AL34" s="31">
        <f t="shared" si="6"/>
        <v>63.896693321806779</v>
      </c>
      <c r="AM34" s="32">
        <v>5966</v>
      </c>
      <c r="AN34" s="32">
        <v>5983</v>
      </c>
      <c r="AO34" s="32">
        <v>6020</v>
      </c>
      <c r="AP34" s="32">
        <v>6105</v>
      </c>
      <c r="AQ34" s="32">
        <v>6160</v>
      </c>
      <c r="AR34" s="32">
        <v>6230</v>
      </c>
      <c r="AS34" s="32">
        <v>6422</v>
      </c>
      <c r="AT34" s="32">
        <v>6437</v>
      </c>
      <c r="AU34" s="32">
        <v>6443</v>
      </c>
      <c r="AV34" s="32">
        <v>6343</v>
      </c>
      <c r="AW34" s="32">
        <v>6429</v>
      </c>
      <c r="AX34" s="32">
        <v>6559</v>
      </c>
      <c r="AY34" s="32">
        <v>6612</v>
      </c>
      <c r="AZ34" s="32">
        <v>6641</v>
      </c>
      <c r="BA34" s="32">
        <v>6661</v>
      </c>
      <c r="BB34" s="32">
        <v>6671</v>
      </c>
      <c r="BC34" s="33">
        <f t="shared" si="33"/>
        <v>0.68787489288774639</v>
      </c>
      <c r="BD34" s="34"/>
      <c r="BE34" s="34">
        <v>44</v>
      </c>
      <c r="BF34" s="34">
        <v>45</v>
      </c>
      <c r="BG34" s="33">
        <f t="shared" si="34"/>
        <v>0.68948157669237364</v>
      </c>
      <c r="BH34" s="33">
        <f t="shared" si="35"/>
        <v>0.69012425021422452</v>
      </c>
      <c r="BI34" s="33">
        <f t="shared" si="36"/>
        <v>0.67941302485004285</v>
      </c>
      <c r="BJ34" s="33">
        <f t="shared" si="37"/>
        <v>0.68862467866323906</v>
      </c>
      <c r="BK34" s="33">
        <f t="shared" si="38"/>
        <v>0.70254927163667524</v>
      </c>
      <c r="BL34" s="33">
        <f t="shared" si="39"/>
        <v>0.70822622107969146</v>
      </c>
      <c r="BM34" s="33">
        <f t="shared" si="40"/>
        <v>0.71133247643530417</v>
      </c>
      <c r="BN34" s="33">
        <f t="shared" si="41"/>
        <v>0.71347472150814051</v>
      </c>
      <c r="BO34" s="33">
        <f t="shared" si="42"/>
        <v>0.71454584404455868</v>
      </c>
      <c r="BP34" s="35">
        <v>15100</v>
      </c>
      <c r="BQ34" s="35">
        <v>160</v>
      </c>
      <c r="BR34" s="36"/>
      <c r="BS34" s="36"/>
      <c r="BT34" s="36"/>
      <c r="BU34" s="36">
        <v>113</v>
      </c>
      <c r="BV34" s="36">
        <v>160</v>
      </c>
      <c r="BW34" s="36">
        <v>160</v>
      </c>
      <c r="BX34" s="36">
        <v>160</v>
      </c>
      <c r="BY34" s="36">
        <v>160</v>
      </c>
      <c r="BZ34" s="36">
        <v>160</v>
      </c>
      <c r="CA34" s="36">
        <v>160</v>
      </c>
      <c r="CB34" s="33">
        <f>BR34/AH34</f>
        <v>0</v>
      </c>
      <c r="CC34" s="37">
        <v>2483</v>
      </c>
      <c r="CD34" s="37">
        <v>2525</v>
      </c>
      <c r="CE34" s="37">
        <v>2553</v>
      </c>
      <c r="CF34" s="37">
        <v>2568</v>
      </c>
      <c r="CG34" s="37">
        <v>2575</v>
      </c>
      <c r="CH34" s="37">
        <v>2587</v>
      </c>
      <c r="CI34" s="37">
        <v>2644</v>
      </c>
      <c r="CJ34" s="37">
        <v>2652</v>
      </c>
      <c r="CK34" s="37">
        <v>2661</v>
      </c>
      <c r="CL34" s="33">
        <f>BS34/AH34</f>
        <v>0</v>
      </c>
      <c r="CM34" s="33">
        <f>BT34/AH34</f>
        <v>0</v>
      </c>
      <c r="CN34" s="33">
        <f t="shared" si="103"/>
        <v>1.2103684661525279E-2</v>
      </c>
      <c r="CO34" s="33">
        <f t="shared" si="104"/>
        <v>1.713796058269066E-2</v>
      </c>
      <c r="CP34" s="33">
        <f t="shared" si="105"/>
        <v>1.713796058269066E-2</v>
      </c>
      <c r="CQ34" s="33">
        <f t="shared" si="106"/>
        <v>1.713796058269066E-2</v>
      </c>
      <c r="CR34" s="33">
        <f t="shared" si="107"/>
        <v>1.713796058269066E-2</v>
      </c>
      <c r="CS34" s="33">
        <f t="shared" si="108"/>
        <v>1.713796058269066E-2</v>
      </c>
      <c r="CT34" s="33">
        <f t="shared" si="109"/>
        <v>1.713796058269066E-2</v>
      </c>
      <c r="CU34" s="38">
        <f t="shared" si="50"/>
        <v>6422</v>
      </c>
      <c r="CV34" s="38">
        <f t="shared" si="50"/>
        <v>6437</v>
      </c>
      <c r="CW34" s="38">
        <f t="shared" si="50"/>
        <v>6443</v>
      </c>
      <c r="CX34" s="38">
        <f t="shared" si="50"/>
        <v>6456</v>
      </c>
      <c r="CY34" s="38">
        <f t="shared" si="51"/>
        <v>6589</v>
      </c>
      <c r="CZ34" s="38">
        <f t="shared" si="52"/>
        <v>6719</v>
      </c>
      <c r="DA34" s="38">
        <f t="shared" si="52"/>
        <v>6772</v>
      </c>
      <c r="DB34" s="38">
        <f t="shared" si="53"/>
        <v>6801</v>
      </c>
      <c r="DC34" s="38">
        <f t="shared" si="54"/>
        <v>6821</v>
      </c>
      <c r="DD34" s="38">
        <f t="shared" si="55"/>
        <v>6831</v>
      </c>
      <c r="DE34" s="39">
        <f t="shared" si="10"/>
        <v>0.68787489288774639</v>
      </c>
      <c r="DF34" s="39">
        <f t="shared" si="11"/>
        <v>0.68948157669237364</v>
      </c>
      <c r="DG34" s="39">
        <f t="shared" si="56"/>
        <v>0.69012425021422452</v>
      </c>
      <c r="DH34" s="39">
        <f t="shared" si="57"/>
        <v>0.69151670951156807</v>
      </c>
      <c r="DI34" s="39">
        <f t="shared" si="58"/>
        <v>0.70576263924592975</v>
      </c>
      <c r="DJ34" s="39">
        <f t="shared" si="59"/>
        <v>0.71968723221936592</v>
      </c>
      <c r="DK34" s="39">
        <f t="shared" si="60"/>
        <v>0.72536418166238215</v>
      </c>
      <c r="DL34" s="39">
        <f t="shared" si="61"/>
        <v>0.72847043701799485</v>
      </c>
      <c r="DM34" s="39">
        <f t="shared" si="62"/>
        <v>0.73061268209083119</v>
      </c>
      <c r="DN34" s="39">
        <f t="shared" si="63"/>
        <v>0.73168380462724936</v>
      </c>
      <c r="DO34" s="40">
        <v>2876</v>
      </c>
      <c r="DP34" s="41">
        <f t="shared" si="12"/>
        <v>0.67100753941055513</v>
      </c>
      <c r="DQ34" s="41">
        <f t="shared" si="13"/>
        <v>0.68048891935115374</v>
      </c>
      <c r="DR34" s="41">
        <f t="shared" si="14"/>
        <v>0.68665752798720581</v>
      </c>
      <c r="DS34" s="41">
        <f t="shared" si="15"/>
        <v>0.68859949737262971</v>
      </c>
      <c r="DT34" s="41">
        <f t="shared" si="16"/>
        <v>0.69282613662325798</v>
      </c>
      <c r="DU34" s="41">
        <f t="shared" si="17"/>
        <v>0.70253598355037694</v>
      </c>
      <c r="DV34" s="41">
        <f t="shared" si="18"/>
        <v>0.70367831848297924</v>
      </c>
      <c r="DW34" s="33">
        <f t="shared" si="19"/>
        <v>0.66730934018851762</v>
      </c>
      <c r="DX34" s="41">
        <f t="shared" si="20"/>
        <v>0.28364176376513595</v>
      </c>
      <c r="DY34" s="41">
        <f t="shared" si="21"/>
        <v>0.28843957048206537</v>
      </c>
      <c r="DZ34" s="57">
        <v>88</v>
      </c>
      <c r="EA34" s="57">
        <v>51</v>
      </c>
      <c r="EB34" s="58">
        <v>46.67</v>
      </c>
      <c r="EC34" s="41">
        <f t="shared" si="22"/>
        <v>0.29335161069225496</v>
      </c>
      <c r="ED34" s="41">
        <f t="shared" si="23"/>
        <v>0.29415124514507651</v>
      </c>
      <c r="EE34" s="41">
        <f t="shared" si="24"/>
        <v>0.29552204706419921</v>
      </c>
      <c r="EF34" s="41">
        <f t="shared" si="25"/>
        <v>0.30203335618003196</v>
      </c>
      <c r="EG34" s="41">
        <f t="shared" si="26"/>
        <v>0.3029472241261138</v>
      </c>
      <c r="EH34" s="44">
        <v>2883</v>
      </c>
      <c r="EI34" s="44">
        <v>2911</v>
      </c>
      <c r="EJ34" s="44">
        <v>2951</v>
      </c>
      <c r="EK34" s="44">
        <v>3398</v>
      </c>
      <c r="EL34" s="44">
        <v>3930</v>
      </c>
      <c r="EM34" s="44">
        <v>4421</v>
      </c>
      <c r="EN34" s="44">
        <v>4444</v>
      </c>
      <c r="EO34" s="44">
        <v>4525</v>
      </c>
      <c r="EP34" s="44">
        <v>4526</v>
      </c>
      <c r="EQ34" s="33">
        <f t="shared" si="27"/>
        <v>0.30805484147386458</v>
      </c>
      <c r="ER34" s="46">
        <v>5900</v>
      </c>
      <c r="ES34" s="82">
        <v>45</v>
      </c>
      <c r="ET34" s="33">
        <f t="shared" si="28"/>
        <v>0.30880462724935731</v>
      </c>
      <c r="EU34" s="33">
        <f t="shared" si="64"/>
        <v>0.31180377035132817</v>
      </c>
      <c r="EV34" s="33">
        <f t="shared" si="65"/>
        <v>0.31608826049700084</v>
      </c>
      <c r="EW34" s="33">
        <f t="shared" si="66"/>
        <v>0.36396743787489289</v>
      </c>
      <c r="EX34" s="33">
        <f t="shared" si="67"/>
        <v>0.42095115681233936</v>
      </c>
      <c r="EY34" s="33">
        <f t="shared" si="68"/>
        <v>0.47354327335047131</v>
      </c>
      <c r="EZ34" s="33">
        <f t="shared" si="69"/>
        <v>0.47600685518423308</v>
      </c>
      <c r="FA34" s="33">
        <f t="shared" si="70"/>
        <v>0.48468294772922021</v>
      </c>
      <c r="FB34" s="33">
        <f t="shared" si="71"/>
        <v>0.48479005998286206</v>
      </c>
      <c r="FC34" s="47">
        <f t="shared" si="72"/>
        <v>-0.24689374464438729</v>
      </c>
      <c r="FD34" s="83">
        <v>5</v>
      </c>
      <c r="FE34" s="83">
        <v>5</v>
      </c>
      <c r="FF34" s="83">
        <v>6</v>
      </c>
      <c r="FG34" s="83">
        <v>8</v>
      </c>
      <c r="FH34" s="83">
        <v>9</v>
      </c>
      <c r="FI34" s="83">
        <v>10</v>
      </c>
      <c r="FJ34" s="83">
        <v>10</v>
      </c>
      <c r="FK34" s="83">
        <v>10</v>
      </c>
      <c r="FL34" s="83">
        <v>10</v>
      </c>
      <c r="FM34" s="49">
        <f t="shared" si="110"/>
        <v>1</v>
      </c>
      <c r="FN34" s="56">
        <f>BF34/(ES34/100)</f>
        <v>100</v>
      </c>
      <c r="FO34" s="50">
        <f>ES34/(AF34/100)</f>
        <v>0.51405071967100746</v>
      </c>
      <c r="FP34" s="51">
        <f>BF34/(AF34/100)</f>
        <v>0.51405071967100746</v>
      </c>
      <c r="FQ34" s="52">
        <f>ER34*ES34</f>
        <v>265500</v>
      </c>
      <c r="FR34" s="52">
        <f>ER34*BF34</f>
        <v>265500</v>
      </c>
      <c r="FS34" s="53">
        <v>140470.20000000001</v>
      </c>
      <c r="FT34" s="53"/>
      <c r="FU34" s="53">
        <f>FR34-FS34</f>
        <v>125029.79999999999</v>
      </c>
      <c r="FV34" s="52">
        <v>167.4</v>
      </c>
      <c r="FW34" s="53">
        <f>FQ34-FS34</f>
        <v>125029.79999999999</v>
      </c>
      <c r="FX34" s="53">
        <v>45</v>
      </c>
      <c r="FY34" s="53">
        <v>45</v>
      </c>
      <c r="FZ34" s="54">
        <f t="shared" si="30"/>
        <v>44.825276320196501</v>
      </c>
      <c r="GA34" s="54">
        <f t="shared" si="31"/>
        <v>43.38664361357251</v>
      </c>
      <c r="GB34" s="48">
        <f t="shared" si="32"/>
        <v>0.50262737034498506</v>
      </c>
    </row>
    <row r="35" spans="1:184" x14ac:dyDescent="0.25">
      <c r="A35" s="23" t="s">
        <v>249</v>
      </c>
      <c r="B35" s="24">
        <v>2</v>
      </c>
      <c r="C35" s="24">
        <v>8</v>
      </c>
      <c r="D35" s="24">
        <f t="shared" si="0"/>
        <v>917</v>
      </c>
      <c r="E35" s="24">
        <v>52</v>
      </c>
      <c r="F35" s="24">
        <v>0</v>
      </c>
      <c r="G35" s="24">
        <v>48</v>
      </c>
      <c r="H35" s="24">
        <v>61</v>
      </c>
      <c r="I35" s="24">
        <v>482</v>
      </c>
      <c r="J35" s="24">
        <v>229</v>
      </c>
      <c r="K35" s="24">
        <v>0</v>
      </c>
      <c r="L35" s="24">
        <v>45</v>
      </c>
      <c r="M35" s="24">
        <v>0</v>
      </c>
      <c r="N35" s="24">
        <v>8</v>
      </c>
      <c r="O35" s="24">
        <v>8</v>
      </c>
      <c r="P35" s="24">
        <v>8</v>
      </c>
      <c r="Q35" s="24">
        <v>8</v>
      </c>
      <c r="R35" s="24">
        <f t="shared" si="1"/>
        <v>0</v>
      </c>
      <c r="S35" s="25">
        <v>2637</v>
      </c>
      <c r="T35" s="26">
        <v>9</v>
      </c>
      <c r="U35" s="26">
        <v>10</v>
      </c>
      <c r="V35" s="26">
        <v>563</v>
      </c>
      <c r="W35" s="26">
        <f t="shared" si="2"/>
        <v>1</v>
      </c>
      <c r="X35" s="26">
        <v>1143</v>
      </c>
      <c r="Y35" s="25">
        <v>2673</v>
      </c>
      <c r="Z35" s="26">
        <v>1917</v>
      </c>
      <c r="AA35" s="26">
        <v>2004</v>
      </c>
      <c r="AB35" s="26">
        <v>2006</v>
      </c>
      <c r="AC35" s="26">
        <f t="shared" si="3"/>
        <v>2</v>
      </c>
      <c r="AD35" s="27">
        <f t="shared" si="4"/>
        <v>9.9800399201596807E-2</v>
      </c>
      <c r="AE35" s="28"/>
      <c r="AF35" s="29">
        <f>[1]Лист1!B35</f>
        <v>2673</v>
      </c>
      <c r="AG35" s="29">
        <v>1801</v>
      </c>
      <c r="AH35" s="29">
        <v>2729</v>
      </c>
      <c r="AI35" s="30">
        <v>1945</v>
      </c>
      <c r="AJ35" s="30">
        <v>1918</v>
      </c>
      <c r="AK35" s="31">
        <f t="shared" si="5"/>
        <v>72.734167614713684</v>
      </c>
      <c r="AL35" s="31">
        <f t="shared" si="6"/>
        <v>71.754582865693976</v>
      </c>
      <c r="AM35" s="32">
        <v>1926</v>
      </c>
      <c r="AN35" s="32">
        <v>1926</v>
      </c>
      <c r="AO35" s="32">
        <v>1953</v>
      </c>
      <c r="AP35" s="32">
        <v>1988</v>
      </c>
      <c r="AQ35" s="32">
        <v>1988</v>
      </c>
      <c r="AR35" s="32">
        <v>1988</v>
      </c>
      <c r="AS35" s="32">
        <v>1992</v>
      </c>
      <c r="AT35" s="32">
        <v>1992</v>
      </c>
      <c r="AU35" s="32">
        <v>2004</v>
      </c>
      <c r="AV35" s="32">
        <v>2007</v>
      </c>
      <c r="AW35" s="32">
        <v>2007</v>
      </c>
      <c r="AX35" s="32">
        <v>2007</v>
      </c>
      <c r="AY35" s="32">
        <v>2094</v>
      </c>
      <c r="AZ35" s="32">
        <v>2094</v>
      </c>
      <c r="BA35" s="32">
        <v>2093</v>
      </c>
      <c r="BB35" s="32">
        <v>2107</v>
      </c>
      <c r="BC35" s="33">
        <f t="shared" si="33"/>
        <v>0.72993770611945763</v>
      </c>
      <c r="BD35" s="34"/>
      <c r="BE35" s="34"/>
      <c r="BF35" s="34"/>
      <c r="BG35" s="33">
        <f t="shared" si="34"/>
        <v>0.72993770611945763</v>
      </c>
      <c r="BH35" s="33">
        <f t="shared" si="35"/>
        <v>0.73433492121656285</v>
      </c>
      <c r="BI35" s="33">
        <f t="shared" si="36"/>
        <v>0.7354342249908391</v>
      </c>
      <c r="BJ35" s="33">
        <f t="shared" si="37"/>
        <v>0.7354342249908391</v>
      </c>
      <c r="BK35" s="33">
        <f t="shared" si="38"/>
        <v>0.7354342249908391</v>
      </c>
      <c r="BL35" s="33">
        <f t="shared" si="39"/>
        <v>0.76731403444485158</v>
      </c>
      <c r="BM35" s="33">
        <f t="shared" si="40"/>
        <v>0.76731403444485158</v>
      </c>
      <c r="BN35" s="33">
        <f t="shared" si="41"/>
        <v>0.7669475998534262</v>
      </c>
      <c r="BO35" s="33">
        <f t="shared" si="42"/>
        <v>0.77207768413338218</v>
      </c>
      <c r="BP35" s="67">
        <v>9810</v>
      </c>
      <c r="BQ35" s="67">
        <v>27</v>
      </c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3"/>
      <c r="CC35" s="37"/>
      <c r="CD35" s="37"/>
      <c r="CE35" s="37"/>
      <c r="CF35" s="37"/>
      <c r="CG35" s="37"/>
      <c r="CH35" s="37"/>
      <c r="CI35" s="37"/>
      <c r="CJ35" s="37"/>
      <c r="CK35" s="37"/>
      <c r="CL35" s="33"/>
      <c r="CM35" s="33"/>
      <c r="CN35" s="33"/>
      <c r="CO35" s="33"/>
      <c r="CP35" s="33"/>
      <c r="CQ35" s="33"/>
      <c r="CR35" s="33"/>
      <c r="CS35" s="33"/>
      <c r="CT35" s="33"/>
      <c r="CU35" s="38">
        <f t="shared" si="50"/>
        <v>1992</v>
      </c>
      <c r="CV35" s="38">
        <f t="shared" si="50"/>
        <v>1992</v>
      </c>
      <c r="CW35" s="38">
        <f t="shared" si="50"/>
        <v>2004</v>
      </c>
      <c r="CX35" s="38">
        <f t="shared" si="50"/>
        <v>2007</v>
      </c>
      <c r="CY35" s="38">
        <f t="shared" si="51"/>
        <v>2007</v>
      </c>
      <c r="CZ35" s="38">
        <f t="shared" si="52"/>
        <v>2007</v>
      </c>
      <c r="DA35" s="38">
        <f t="shared" si="52"/>
        <v>2094</v>
      </c>
      <c r="DB35" s="38">
        <f t="shared" si="53"/>
        <v>2094</v>
      </c>
      <c r="DC35" s="38">
        <f t="shared" si="54"/>
        <v>2093</v>
      </c>
      <c r="DD35" s="38">
        <f t="shared" si="55"/>
        <v>2107</v>
      </c>
      <c r="DE35" s="39">
        <f t="shared" si="10"/>
        <v>0.72993770611945763</v>
      </c>
      <c r="DF35" s="39">
        <f t="shared" si="11"/>
        <v>0.72993770611945763</v>
      </c>
      <c r="DG35" s="39">
        <f t="shared" si="56"/>
        <v>0.73433492121656285</v>
      </c>
      <c r="DH35" s="39">
        <f t="shared" si="57"/>
        <v>0.7354342249908391</v>
      </c>
      <c r="DI35" s="39">
        <f t="shared" si="58"/>
        <v>0.7354342249908391</v>
      </c>
      <c r="DJ35" s="39">
        <f t="shared" si="59"/>
        <v>0.7354342249908391</v>
      </c>
      <c r="DK35" s="39">
        <f t="shared" si="60"/>
        <v>0.76731403444485158</v>
      </c>
      <c r="DL35" s="39">
        <f t="shared" si="61"/>
        <v>0.76731403444485158</v>
      </c>
      <c r="DM35" s="39">
        <f t="shared" si="62"/>
        <v>0.7669475998534262</v>
      </c>
      <c r="DN35" s="39">
        <f t="shared" si="63"/>
        <v>0.77207768413338218</v>
      </c>
      <c r="DO35" s="40">
        <v>828</v>
      </c>
      <c r="DP35" s="41">
        <f t="shared" si="12"/>
        <v>0.72764683875794989</v>
      </c>
      <c r="DQ35" s="41">
        <f t="shared" si="13"/>
        <v>0.71754582865693972</v>
      </c>
      <c r="DR35" s="41">
        <f t="shared" si="14"/>
        <v>0.72053872053872059</v>
      </c>
      <c r="DS35" s="41">
        <f t="shared" si="15"/>
        <v>0.72053872053872059</v>
      </c>
      <c r="DT35" s="41">
        <f t="shared" si="16"/>
        <v>0.73063973063973064</v>
      </c>
      <c r="DU35" s="41">
        <f t="shared" si="17"/>
        <v>0.74373363262252146</v>
      </c>
      <c r="DV35" s="41">
        <f t="shared" si="18"/>
        <v>0.74373363262252146</v>
      </c>
      <c r="DW35" s="33">
        <f t="shared" si="19"/>
        <v>0.728471967753756</v>
      </c>
      <c r="DX35" s="41">
        <f t="shared" si="20"/>
        <v>0</v>
      </c>
      <c r="DY35" s="41">
        <f t="shared" si="21"/>
        <v>0</v>
      </c>
      <c r="DZ35" s="42"/>
      <c r="EA35" s="42"/>
      <c r="EB35" s="43"/>
      <c r="EC35" s="41">
        <f t="shared" si="22"/>
        <v>0</v>
      </c>
      <c r="ED35" s="41">
        <f t="shared" si="23"/>
        <v>0</v>
      </c>
      <c r="EE35" s="41">
        <f t="shared" si="24"/>
        <v>0</v>
      </c>
      <c r="EF35" s="41">
        <f t="shared" si="25"/>
        <v>0</v>
      </c>
      <c r="EG35" s="41">
        <f t="shared" si="26"/>
        <v>0</v>
      </c>
      <c r="EH35" s="44">
        <v>829</v>
      </c>
      <c r="EI35" s="44">
        <v>816</v>
      </c>
      <c r="EJ35" s="44">
        <v>816</v>
      </c>
      <c r="EK35" s="44">
        <v>816</v>
      </c>
      <c r="EL35" s="44">
        <v>816</v>
      </c>
      <c r="EM35" s="44">
        <v>817</v>
      </c>
      <c r="EN35" s="44">
        <v>833</v>
      </c>
      <c r="EO35" s="44">
        <v>853</v>
      </c>
      <c r="EP35" s="44">
        <v>1039</v>
      </c>
      <c r="EQ35" s="33">
        <f t="shared" si="27"/>
        <v>0.30340784170025653</v>
      </c>
      <c r="ER35" s="46"/>
      <c r="ES35" s="46"/>
      <c r="ET35" s="33">
        <f t="shared" si="28"/>
        <v>0.30377427629168191</v>
      </c>
      <c r="EU35" s="33">
        <f t="shared" si="64"/>
        <v>0.29901062660315136</v>
      </c>
      <c r="EV35" s="33">
        <f t="shared" si="65"/>
        <v>0.29901062660315136</v>
      </c>
      <c r="EW35" s="33">
        <f t="shared" si="66"/>
        <v>0.29901062660315136</v>
      </c>
      <c r="EX35" s="33">
        <f t="shared" si="67"/>
        <v>0.29901062660315136</v>
      </c>
      <c r="EY35" s="33">
        <f t="shared" si="68"/>
        <v>0.29937706119457674</v>
      </c>
      <c r="EZ35" s="33">
        <f t="shared" si="69"/>
        <v>0.30524001465738365</v>
      </c>
      <c r="FA35" s="33">
        <f t="shared" si="70"/>
        <v>0.31256870648589224</v>
      </c>
      <c r="FB35" s="33">
        <f t="shared" si="71"/>
        <v>0.38072554049102236</v>
      </c>
      <c r="FC35" s="47">
        <f t="shared" si="72"/>
        <v>-0.39135214364235982</v>
      </c>
      <c r="FD35" s="48"/>
      <c r="FE35" s="48"/>
      <c r="FF35" s="48"/>
      <c r="FG35" s="68">
        <v>1</v>
      </c>
      <c r="FH35" s="68">
        <v>5</v>
      </c>
      <c r="FI35" s="68">
        <v>5</v>
      </c>
      <c r="FJ35" s="68">
        <v>5</v>
      </c>
      <c r="FK35" s="68">
        <v>5</v>
      </c>
      <c r="FL35" s="68">
        <v>8</v>
      </c>
      <c r="FM35" s="69">
        <f t="shared" ref="FM35:FM36" si="111">FL35/$GE$1</f>
        <v>0.5</v>
      </c>
      <c r="FN35" s="48"/>
      <c r="FO35" s="50"/>
      <c r="FP35" s="51"/>
      <c r="FQ35" s="52"/>
      <c r="FR35" s="52"/>
      <c r="FS35" s="53"/>
      <c r="FT35" s="53"/>
      <c r="FU35" s="53"/>
      <c r="FV35" s="52"/>
      <c r="FW35" s="53"/>
      <c r="FX35" s="53"/>
      <c r="FY35" s="53"/>
      <c r="FZ35" s="54">
        <f t="shared" si="30"/>
        <v>76.071293136139545</v>
      </c>
      <c r="GA35" s="54">
        <f t="shared" si="31"/>
        <v>75.04676393565282</v>
      </c>
      <c r="GB35" s="48">
        <f t="shared" si="32"/>
        <v>0</v>
      </c>
    </row>
    <row r="36" spans="1:184" s="84" customFormat="1" x14ac:dyDescent="0.25">
      <c r="A36" s="23" t="s">
        <v>250</v>
      </c>
      <c r="B36" s="24">
        <v>2</v>
      </c>
      <c r="C36" s="24">
        <v>4</v>
      </c>
      <c r="D36" s="24">
        <f t="shared" si="0"/>
        <v>1060</v>
      </c>
      <c r="E36" s="24">
        <v>7</v>
      </c>
      <c r="F36" s="24">
        <v>0</v>
      </c>
      <c r="G36" s="24">
        <v>55</v>
      </c>
      <c r="H36" s="24">
        <v>0</v>
      </c>
      <c r="I36" s="24">
        <v>504</v>
      </c>
      <c r="J36" s="24">
        <v>368</v>
      </c>
      <c r="K36" s="24">
        <v>11</v>
      </c>
      <c r="L36" s="24">
        <v>115</v>
      </c>
      <c r="M36" s="24">
        <v>0</v>
      </c>
      <c r="N36" s="24">
        <v>5</v>
      </c>
      <c r="O36" s="24">
        <v>7</v>
      </c>
      <c r="P36" s="24">
        <v>7</v>
      </c>
      <c r="Q36" s="24">
        <v>7</v>
      </c>
      <c r="R36" s="24">
        <f t="shared" si="1"/>
        <v>0</v>
      </c>
      <c r="S36" s="25">
        <v>3498</v>
      </c>
      <c r="T36" s="26">
        <v>344</v>
      </c>
      <c r="U36" s="26">
        <v>464</v>
      </c>
      <c r="V36" s="26">
        <v>469</v>
      </c>
      <c r="W36" s="26">
        <f t="shared" si="2"/>
        <v>120</v>
      </c>
      <c r="X36" s="26">
        <v>470</v>
      </c>
      <c r="Y36" s="25">
        <v>3587</v>
      </c>
      <c r="Z36" s="26">
        <v>493</v>
      </c>
      <c r="AA36" s="26">
        <v>610</v>
      </c>
      <c r="AB36" s="26">
        <v>665</v>
      </c>
      <c r="AC36" s="26">
        <f t="shared" si="3"/>
        <v>55</v>
      </c>
      <c r="AD36" s="27">
        <f t="shared" si="4"/>
        <v>9.0163934426229506</v>
      </c>
      <c r="AE36" s="28">
        <v>296</v>
      </c>
      <c r="AF36" s="29">
        <f>[1]Лист1!B36</f>
        <v>3587</v>
      </c>
      <c r="AG36" s="29"/>
      <c r="AH36" s="29">
        <v>3645</v>
      </c>
      <c r="AI36" s="30">
        <v>991</v>
      </c>
      <c r="AJ36" s="30">
        <v>996</v>
      </c>
      <c r="AK36" s="31">
        <f t="shared" si="5"/>
        <v>28.473413379073758</v>
      </c>
      <c r="AL36" s="31">
        <f t="shared" si="6"/>
        <v>27.766936158349598</v>
      </c>
      <c r="AM36" s="32">
        <v>1001</v>
      </c>
      <c r="AN36" s="32">
        <v>1037</v>
      </c>
      <c r="AO36" s="32">
        <v>1050</v>
      </c>
      <c r="AP36" s="32">
        <v>1050</v>
      </c>
      <c r="AQ36" s="32">
        <v>1050</v>
      </c>
      <c r="AR36" s="32">
        <v>1050</v>
      </c>
      <c r="AS36" s="32">
        <v>1058</v>
      </c>
      <c r="AT36" s="32">
        <v>1058</v>
      </c>
      <c r="AU36" s="32">
        <v>1058</v>
      </c>
      <c r="AV36" s="32">
        <v>1141</v>
      </c>
      <c r="AW36" s="32">
        <v>1212</v>
      </c>
      <c r="AX36" s="32">
        <v>1391</v>
      </c>
      <c r="AY36" s="32">
        <v>1505</v>
      </c>
      <c r="AZ36" s="32">
        <v>1524</v>
      </c>
      <c r="BA36" s="32">
        <v>1576</v>
      </c>
      <c r="BB36" s="32">
        <v>1750</v>
      </c>
      <c r="BC36" s="33">
        <f t="shared" si="33"/>
        <v>0.29026063100137173</v>
      </c>
      <c r="BD36" s="34"/>
      <c r="BE36" s="34"/>
      <c r="BF36" s="34"/>
      <c r="BG36" s="33">
        <f t="shared" si="34"/>
        <v>0.29026063100137173</v>
      </c>
      <c r="BH36" s="33">
        <f t="shared" si="35"/>
        <v>0.29026063100137173</v>
      </c>
      <c r="BI36" s="33">
        <f t="shared" si="36"/>
        <v>0.31303155006858713</v>
      </c>
      <c r="BJ36" s="33">
        <f t="shared" si="37"/>
        <v>0.3325102880658436</v>
      </c>
      <c r="BK36" s="33">
        <f t="shared" si="38"/>
        <v>0.38161865569272979</v>
      </c>
      <c r="BL36" s="33">
        <f t="shared" si="39"/>
        <v>0.41289437585733885</v>
      </c>
      <c r="BM36" s="33">
        <f t="shared" si="40"/>
        <v>0.41810699588477368</v>
      </c>
      <c r="BN36" s="33">
        <f t="shared" si="41"/>
        <v>0.43237311385459531</v>
      </c>
      <c r="BO36" s="33">
        <f t="shared" si="42"/>
        <v>0.48010973936899864</v>
      </c>
      <c r="BP36" s="67">
        <v>150</v>
      </c>
      <c r="BQ36" s="67">
        <v>3950</v>
      </c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3"/>
      <c r="CC36" s="37"/>
      <c r="CD36" s="37"/>
      <c r="CE36" s="37"/>
      <c r="CF36" s="37"/>
      <c r="CG36" s="37"/>
      <c r="CH36" s="37"/>
      <c r="CI36" s="37"/>
      <c r="CJ36" s="37"/>
      <c r="CK36" s="37"/>
      <c r="CL36" s="33"/>
      <c r="CM36" s="33"/>
      <c r="CN36" s="33"/>
      <c r="CO36" s="33"/>
      <c r="CP36" s="33"/>
      <c r="CQ36" s="33"/>
      <c r="CR36" s="33"/>
      <c r="CS36" s="33"/>
      <c r="CT36" s="33"/>
      <c r="CU36" s="38">
        <f t="shared" si="50"/>
        <v>1058</v>
      </c>
      <c r="CV36" s="38">
        <f t="shared" si="50"/>
        <v>1058</v>
      </c>
      <c r="CW36" s="38">
        <f t="shared" si="50"/>
        <v>1058</v>
      </c>
      <c r="CX36" s="38">
        <f t="shared" si="50"/>
        <v>1141</v>
      </c>
      <c r="CY36" s="38">
        <f>BV36+AW36</f>
        <v>1212</v>
      </c>
      <c r="CZ36" s="38">
        <f>AX36+BW36</f>
        <v>1391</v>
      </c>
      <c r="DA36" s="38">
        <f t="shared" si="52"/>
        <v>1505</v>
      </c>
      <c r="DB36" s="38">
        <f t="shared" si="53"/>
        <v>1524</v>
      </c>
      <c r="DC36" s="38">
        <f t="shared" si="54"/>
        <v>1576</v>
      </c>
      <c r="DD36" s="38">
        <f t="shared" si="55"/>
        <v>1750</v>
      </c>
      <c r="DE36" s="39">
        <f t="shared" si="10"/>
        <v>0.29026063100137173</v>
      </c>
      <c r="DF36" s="39">
        <f t="shared" si="11"/>
        <v>0.29026063100137173</v>
      </c>
      <c r="DG36" s="39">
        <f t="shared" si="56"/>
        <v>0.29026063100137173</v>
      </c>
      <c r="DH36" s="39">
        <f t="shared" si="57"/>
        <v>0.31303155006858713</v>
      </c>
      <c r="DI36" s="39">
        <f t="shared" si="58"/>
        <v>0.3325102880658436</v>
      </c>
      <c r="DJ36" s="39">
        <f t="shared" si="59"/>
        <v>0.38161865569272979</v>
      </c>
      <c r="DK36" s="39">
        <f t="shared" si="60"/>
        <v>0.41289437585733885</v>
      </c>
      <c r="DL36" s="39">
        <f t="shared" si="61"/>
        <v>0.41810699588477368</v>
      </c>
      <c r="DM36" s="39">
        <f t="shared" si="62"/>
        <v>0.43237311385459531</v>
      </c>
      <c r="DN36" s="39">
        <f t="shared" si="63"/>
        <v>0.48010973936899864</v>
      </c>
      <c r="DO36" s="40">
        <v>1075</v>
      </c>
      <c r="DP36" s="41">
        <f t="shared" si="12"/>
        <v>0.27627543908558683</v>
      </c>
      <c r="DQ36" s="41">
        <f t="shared" si="13"/>
        <v>0.27766936158349598</v>
      </c>
      <c r="DR36" s="41">
        <f t="shared" si="14"/>
        <v>0.27906328408140507</v>
      </c>
      <c r="DS36" s="41">
        <f t="shared" si="15"/>
        <v>0.2890995260663507</v>
      </c>
      <c r="DT36" s="41">
        <f t="shared" si="16"/>
        <v>0.29272372456091439</v>
      </c>
      <c r="DU36" s="41">
        <f t="shared" si="17"/>
        <v>0.29272372456091439</v>
      </c>
      <c r="DV36" s="41">
        <f t="shared" si="18"/>
        <v>0.29272372456091439</v>
      </c>
      <c r="DW36" s="33">
        <f t="shared" si="19"/>
        <v>0.2880658436213992</v>
      </c>
      <c r="DX36" s="41">
        <f t="shared" si="20"/>
        <v>0</v>
      </c>
      <c r="DY36" s="41">
        <f t="shared" si="21"/>
        <v>0</v>
      </c>
      <c r="DZ36" s="42"/>
      <c r="EA36" s="42"/>
      <c r="EB36" s="43"/>
      <c r="EC36" s="41">
        <f t="shared" si="22"/>
        <v>0</v>
      </c>
      <c r="ED36" s="41">
        <f t="shared" si="23"/>
        <v>0</v>
      </c>
      <c r="EE36" s="41">
        <f t="shared" si="24"/>
        <v>0</v>
      </c>
      <c r="EF36" s="41">
        <f t="shared" si="25"/>
        <v>0</v>
      </c>
      <c r="EG36" s="41">
        <f t="shared" si="26"/>
        <v>0</v>
      </c>
      <c r="EH36" s="44">
        <v>1075</v>
      </c>
      <c r="EI36" s="44">
        <v>1076</v>
      </c>
      <c r="EJ36" s="44">
        <v>1295</v>
      </c>
      <c r="EK36" s="44">
        <v>1457</v>
      </c>
      <c r="EL36" s="44">
        <v>1521</v>
      </c>
      <c r="EM36" s="44">
        <v>1568</v>
      </c>
      <c r="EN36" s="44">
        <v>1569</v>
      </c>
      <c r="EO36" s="44">
        <v>1631</v>
      </c>
      <c r="EP36" s="44">
        <v>1850</v>
      </c>
      <c r="EQ36" s="33">
        <f t="shared" si="27"/>
        <v>0.29492455418381347</v>
      </c>
      <c r="ER36" s="46"/>
      <c r="ES36" s="46"/>
      <c r="ET36" s="33">
        <f t="shared" si="28"/>
        <v>0.29492455418381347</v>
      </c>
      <c r="EU36" s="33">
        <f t="shared" si="64"/>
        <v>0.29519890260630999</v>
      </c>
      <c r="EV36" s="33">
        <f t="shared" si="65"/>
        <v>0.355281207133059</v>
      </c>
      <c r="EW36" s="33">
        <f t="shared" si="66"/>
        <v>0.39972565157750345</v>
      </c>
      <c r="EX36" s="33">
        <f t="shared" si="67"/>
        <v>0.41728395061728396</v>
      </c>
      <c r="EY36" s="33">
        <f t="shared" si="68"/>
        <v>0.43017832647462279</v>
      </c>
      <c r="EZ36" s="33">
        <f t="shared" si="69"/>
        <v>0.43045267489711936</v>
      </c>
      <c r="FA36" s="33">
        <f t="shared" si="70"/>
        <v>0.44746227709190672</v>
      </c>
      <c r="FB36" s="33">
        <f t="shared" si="71"/>
        <v>0.50754458161865568</v>
      </c>
      <c r="FC36" s="47">
        <f t="shared" si="72"/>
        <v>2.7434842249657032E-2</v>
      </c>
      <c r="FD36" s="48"/>
      <c r="FE36" s="48"/>
      <c r="FF36" s="48"/>
      <c r="FG36" s="68">
        <v>0</v>
      </c>
      <c r="FH36" s="68">
        <v>0</v>
      </c>
      <c r="FI36" s="68">
        <v>1</v>
      </c>
      <c r="FJ36" s="68">
        <v>1</v>
      </c>
      <c r="FK36" s="68">
        <v>1</v>
      </c>
      <c r="FL36" s="68">
        <v>2</v>
      </c>
      <c r="FM36" s="69">
        <f t="shared" si="111"/>
        <v>0.125</v>
      </c>
      <c r="FN36" s="48"/>
      <c r="FO36" s="50"/>
      <c r="FP36" s="51"/>
      <c r="FQ36" s="52"/>
      <c r="FR36" s="52"/>
      <c r="FS36" s="53"/>
      <c r="FT36" s="53"/>
      <c r="FU36" s="53"/>
      <c r="FV36" s="52"/>
      <c r="FW36" s="53"/>
      <c r="FX36" s="53"/>
      <c r="FY36" s="53"/>
      <c r="FZ36" s="54">
        <f t="shared" si="30"/>
        <v>19.010863350485995</v>
      </c>
      <c r="GA36" s="54">
        <f t="shared" si="31"/>
        <v>18.539169222191248</v>
      </c>
      <c r="GB36" s="48">
        <f t="shared" si="32"/>
        <v>0</v>
      </c>
    </row>
    <row r="37" spans="1:184" s="84" customFormat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8"/>
      <c r="U37" s="88"/>
      <c r="V37" s="88"/>
      <c r="W37" s="88"/>
      <c r="X37" s="88"/>
      <c r="Y37" s="87"/>
      <c r="Z37" s="88"/>
      <c r="AA37" s="88"/>
      <c r="AB37" s="88"/>
      <c r="AC37" s="88"/>
      <c r="AD37" s="89"/>
      <c r="AE37" s="90"/>
      <c r="AF37" s="90"/>
      <c r="AG37" s="90"/>
      <c r="AH37" s="90"/>
      <c r="AI37" s="90"/>
      <c r="AJ37" s="90"/>
      <c r="AK37" s="91"/>
      <c r="AL37" s="91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33" t="e">
        <f t="shared" si="33"/>
        <v>#DIV/0!</v>
      </c>
      <c r="BD37" s="92"/>
      <c r="BE37" s="92"/>
      <c r="BF37" s="92"/>
      <c r="BG37" s="93" t="e">
        <f t="shared" si="34"/>
        <v>#DIV/0!</v>
      </c>
      <c r="BH37" s="33" t="e">
        <f t="shared" si="35"/>
        <v>#DIV/0!</v>
      </c>
      <c r="BI37" s="33" t="e">
        <f t="shared" si="36"/>
        <v>#DIV/0!</v>
      </c>
      <c r="BJ37" s="33" t="e">
        <f t="shared" si="37"/>
        <v>#DIV/0!</v>
      </c>
      <c r="BK37" s="33" t="e">
        <f t="shared" si="38"/>
        <v>#DIV/0!</v>
      </c>
      <c r="BL37" s="33" t="e">
        <f t="shared" si="39"/>
        <v>#DIV/0!</v>
      </c>
      <c r="BM37" s="33" t="e">
        <f t="shared" si="40"/>
        <v>#DIV/0!</v>
      </c>
      <c r="BN37" s="33" t="e">
        <f t="shared" si="41"/>
        <v>#DIV/0!</v>
      </c>
      <c r="BO37" s="33" t="e">
        <f t="shared" si="42"/>
        <v>#DIV/0!</v>
      </c>
      <c r="BP37" s="95"/>
      <c r="BQ37" s="95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33" t="e">
        <f>BR37/AH37</f>
        <v>#DIV/0!</v>
      </c>
      <c r="CC37" s="97"/>
      <c r="CD37" s="97"/>
      <c r="CE37" s="97"/>
      <c r="CF37" s="97"/>
      <c r="CG37" s="97"/>
      <c r="CH37" s="97"/>
      <c r="CI37" s="97"/>
      <c r="CJ37" s="97"/>
      <c r="CK37" s="97"/>
      <c r="CL37" s="93" t="e">
        <f>BS37/AH37</f>
        <v>#DIV/0!</v>
      </c>
      <c r="CM37" s="93"/>
      <c r="CN37" s="93"/>
      <c r="CO37" s="93"/>
      <c r="CP37" s="93"/>
      <c r="CQ37" s="93"/>
      <c r="CR37" s="93"/>
      <c r="CS37" s="93"/>
      <c r="CT37" s="93"/>
      <c r="CU37" s="38">
        <f t="shared" si="50"/>
        <v>0</v>
      </c>
      <c r="CV37" s="38"/>
      <c r="CW37" s="98"/>
      <c r="CX37" s="38">
        <f t="shared" si="50"/>
        <v>0</v>
      </c>
      <c r="CY37" s="38">
        <f t="shared" si="51"/>
        <v>0</v>
      </c>
      <c r="CZ37" s="38">
        <f t="shared" si="52"/>
        <v>0</v>
      </c>
      <c r="DA37" s="38">
        <f t="shared" si="52"/>
        <v>0</v>
      </c>
      <c r="DB37" s="38">
        <f t="shared" si="53"/>
        <v>0</v>
      </c>
      <c r="DC37" s="38">
        <f t="shared" si="54"/>
        <v>0</v>
      </c>
      <c r="DD37" s="38">
        <f t="shared" si="55"/>
        <v>0</v>
      </c>
      <c r="DE37" s="39" t="e">
        <f t="shared" si="10"/>
        <v>#DIV/0!</v>
      </c>
      <c r="DF37" s="39" t="e">
        <f t="shared" si="11"/>
        <v>#DIV/0!</v>
      </c>
      <c r="DG37" s="39" t="e">
        <f t="shared" si="56"/>
        <v>#DIV/0!</v>
      </c>
      <c r="DH37" s="39" t="e">
        <f t="shared" si="57"/>
        <v>#DIV/0!</v>
      </c>
      <c r="DI37" s="39" t="e">
        <f t="shared" si="58"/>
        <v>#DIV/0!</v>
      </c>
      <c r="DJ37" s="39" t="e">
        <f t="shared" si="59"/>
        <v>#DIV/0!</v>
      </c>
      <c r="DK37" s="39" t="e">
        <f t="shared" si="60"/>
        <v>#DIV/0!</v>
      </c>
      <c r="DL37" s="39" t="e">
        <f t="shared" si="61"/>
        <v>#DIV/0!</v>
      </c>
      <c r="DM37" s="39" t="e">
        <f t="shared" si="62"/>
        <v>#DIV/0!</v>
      </c>
      <c r="DN37" s="39" t="e">
        <f t="shared" si="63"/>
        <v>#DIV/0!</v>
      </c>
      <c r="DO37" s="92"/>
      <c r="DP37" s="99"/>
      <c r="DQ37" s="99"/>
      <c r="DR37" s="41"/>
      <c r="DS37" s="100"/>
      <c r="DT37" s="100"/>
      <c r="DU37" s="100"/>
      <c r="DV37" s="41" t="e">
        <f t="shared" si="18"/>
        <v>#DIV/0!</v>
      </c>
      <c r="DW37" s="94"/>
      <c r="DX37" s="101"/>
      <c r="DY37" s="101"/>
      <c r="DZ37" s="102"/>
      <c r="EA37" s="102"/>
      <c r="EB37" s="99"/>
      <c r="EC37" s="100"/>
      <c r="ED37" s="41" t="e">
        <f t="shared" si="23"/>
        <v>#DIV/0!</v>
      </c>
      <c r="EE37" s="100"/>
      <c r="EF37" s="41" t="e">
        <f t="shared" si="25"/>
        <v>#DIV/0!</v>
      </c>
      <c r="EG37" s="100"/>
      <c r="EH37" s="103"/>
      <c r="EI37" s="103"/>
      <c r="EJ37" s="103"/>
      <c r="EK37" s="103"/>
      <c r="EL37" s="103"/>
      <c r="EM37" s="103"/>
      <c r="EN37" s="103"/>
      <c r="EO37" s="103"/>
      <c r="EP37" s="103"/>
      <c r="EQ37" s="33" t="e">
        <f t="shared" si="27"/>
        <v>#DIV/0!</v>
      </c>
      <c r="ER37" s="92"/>
      <c r="ES37" s="92"/>
      <c r="ET37" s="93" t="e">
        <f t="shared" si="28"/>
        <v>#DIV/0!</v>
      </c>
      <c r="EU37" s="33" t="e">
        <f t="shared" si="64"/>
        <v>#DIV/0!</v>
      </c>
      <c r="EV37" s="33" t="e">
        <f t="shared" si="65"/>
        <v>#DIV/0!</v>
      </c>
      <c r="EW37" s="33" t="e">
        <f t="shared" si="66"/>
        <v>#DIV/0!</v>
      </c>
      <c r="EX37" s="33" t="e">
        <f t="shared" si="67"/>
        <v>#DIV/0!</v>
      </c>
      <c r="EY37" s="33" t="e">
        <f t="shared" si="68"/>
        <v>#DIV/0!</v>
      </c>
      <c r="EZ37" s="33" t="e">
        <f t="shared" si="69"/>
        <v>#DIV/0!</v>
      </c>
      <c r="FA37" s="33" t="e">
        <f t="shared" si="70"/>
        <v>#DIV/0!</v>
      </c>
      <c r="FB37" s="33" t="e">
        <f t="shared" si="71"/>
        <v>#DIV/0!</v>
      </c>
      <c r="FC37" s="47" t="e">
        <f t="shared" si="72"/>
        <v>#DIV/0!</v>
      </c>
      <c r="FD37" s="92"/>
      <c r="FE37" s="92"/>
      <c r="FF37" s="92"/>
      <c r="FG37" s="92"/>
      <c r="FH37" s="92"/>
      <c r="FI37" s="92"/>
      <c r="FJ37" s="92"/>
      <c r="FK37" s="92"/>
      <c r="FL37" s="92"/>
      <c r="FM37" s="49">
        <f t="shared" ref="FM37" si="112">FD37/$GC$1</f>
        <v>0</v>
      </c>
      <c r="FN37" s="92"/>
      <c r="FO37" s="105"/>
      <c r="FP37" s="105"/>
      <c r="FQ37" s="106"/>
      <c r="FR37" s="106"/>
      <c r="FS37" s="107"/>
      <c r="FT37" s="107"/>
      <c r="FU37" s="107"/>
      <c r="FV37" s="106"/>
      <c r="FW37" s="107"/>
      <c r="FX37" s="107"/>
      <c r="FY37" s="107"/>
      <c r="FZ37" s="91"/>
      <c r="GA37" s="91"/>
      <c r="GB37" s="48"/>
    </row>
    <row r="38" spans="1:184" s="111" customFormat="1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5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91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108"/>
      <c r="BD38" s="92"/>
      <c r="BE38" s="92"/>
      <c r="BF38" s="92"/>
      <c r="BG38" s="49"/>
      <c r="BH38" s="49"/>
      <c r="BI38" s="49"/>
      <c r="BJ38" s="49"/>
      <c r="BK38" s="49"/>
      <c r="BL38" s="49"/>
      <c r="BM38" s="49"/>
      <c r="BN38" s="49"/>
      <c r="BO38" s="49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108"/>
      <c r="CC38" s="92"/>
      <c r="CD38" s="92"/>
      <c r="CE38" s="92"/>
      <c r="CF38" s="92"/>
      <c r="CG38" s="92"/>
      <c r="CH38" s="92"/>
      <c r="CI38" s="92"/>
      <c r="CJ38" s="92"/>
      <c r="CK38" s="92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8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92"/>
      <c r="DP38" s="110"/>
      <c r="DQ38" s="110"/>
      <c r="DR38" s="108"/>
      <c r="DS38" s="103"/>
      <c r="DT38" s="103"/>
      <c r="DU38" s="103"/>
      <c r="DV38" s="103"/>
      <c r="DW38" s="103"/>
      <c r="DX38" s="109"/>
      <c r="DY38" s="109"/>
      <c r="DZ38" s="92"/>
      <c r="EA38" s="92"/>
      <c r="EB38" s="92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8"/>
      <c r="ER38" s="92"/>
      <c r="ES38" s="92"/>
      <c r="ET38" s="49"/>
      <c r="EU38" s="109"/>
      <c r="EV38" s="109"/>
      <c r="EW38" s="109"/>
      <c r="EX38" s="109"/>
      <c r="EY38" s="109"/>
      <c r="EZ38" s="109"/>
      <c r="FA38" s="109"/>
      <c r="FB38" s="109"/>
      <c r="FC38" s="109"/>
      <c r="FD38" s="92"/>
      <c r="FE38" s="92"/>
      <c r="FF38" s="92"/>
      <c r="FG38" s="92"/>
      <c r="FH38" s="92"/>
      <c r="FI38" s="92"/>
      <c r="FJ38" s="92"/>
      <c r="FK38" s="92"/>
      <c r="FL38" s="92"/>
      <c r="FM38" s="49"/>
      <c r="FN38" s="92"/>
      <c r="FO38" s="110"/>
      <c r="FP38" s="91"/>
      <c r="FQ38" s="107"/>
      <c r="FR38" s="107"/>
      <c r="FS38" s="107"/>
      <c r="FT38" s="107"/>
      <c r="FU38" s="107"/>
      <c r="FV38" s="107"/>
      <c r="FW38" s="107"/>
      <c r="FX38" s="107"/>
      <c r="FY38" s="107"/>
      <c r="FZ38" s="92"/>
      <c r="GA38" s="86"/>
      <c r="GB38" s="48"/>
    </row>
    <row r="39" spans="1:184" x14ac:dyDescent="0.25">
      <c r="A39" s="112" t="s">
        <v>251</v>
      </c>
      <c r="B39" s="113"/>
      <c r="C39" s="113">
        <f t="shared" ref="C39:R39" si="113">SUM(C2:C36)</f>
        <v>506</v>
      </c>
      <c r="D39" s="113">
        <f t="shared" si="113"/>
        <v>179147</v>
      </c>
      <c r="E39" s="113">
        <f t="shared" si="113"/>
        <v>8502</v>
      </c>
      <c r="F39" s="113">
        <f t="shared" si="113"/>
        <v>852</v>
      </c>
      <c r="G39" s="113">
        <f t="shared" si="113"/>
        <v>6665</v>
      </c>
      <c r="H39" s="113">
        <f t="shared" si="113"/>
        <v>7118</v>
      </c>
      <c r="I39" s="113">
        <f t="shared" si="113"/>
        <v>58314</v>
      </c>
      <c r="J39" s="113">
        <f t="shared" si="113"/>
        <v>60285</v>
      </c>
      <c r="K39" s="113">
        <f t="shared" si="113"/>
        <v>1580</v>
      </c>
      <c r="L39" s="113">
        <f t="shared" si="113"/>
        <v>32197</v>
      </c>
      <c r="M39" s="113">
        <f t="shared" si="113"/>
        <v>3634</v>
      </c>
      <c r="N39" s="113">
        <f t="shared" si="113"/>
        <v>607</v>
      </c>
      <c r="O39" s="113">
        <f t="shared" si="113"/>
        <v>710</v>
      </c>
      <c r="P39" s="113">
        <f t="shared" si="113"/>
        <v>739</v>
      </c>
      <c r="Q39" s="113">
        <f t="shared" si="113"/>
        <v>750</v>
      </c>
      <c r="R39" s="113">
        <f t="shared" si="113"/>
        <v>11</v>
      </c>
      <c r="S39" s="113">
        <v>404358</v>
      </c>
      <c r="T39" s="113">
        <f>SUM(T2:T36)</f>
        <v>79072</v>
      </c>
      <c r="U39" s="113">
        <f>SUM(U2:U36)</f>
        <v>82678</v>
      </c>
      <c r="V39" s="113">
        <f>SUM(V2:V36)</f>
        <v>87298</v>
      </c>
      <c r="W39" s="113">
        <f>SUM(W2:W36)</f>
        <v>3606</v>
      </c>
      <c r="X39" s="113">
        <f>SUM(X2:X36)</f>
        <v>99115</v>
      </c>
      <c r="Y39" s="113">
        <v>421512</v>
      </c>
      <c r="Z39" s="113">
        <v>421512</v>
      </c>
      <c r="AA39" s="113">
        <v>421512</v>
      </c>
      <c r="AB39" s="113">
        <v>421512</v>
      </c>
      <c r="AC39" s="113">
        <v>421512</v>
      </c>
      <c r="AD39" s="113">
        <v>421512</v>
      </c>
      <c r="AE39" s="113">
        <v>421512</v>
      </c>
      <c r="AF39" s="46">
        <f>SUM(AF2:AF36)</f>
        <v>417717</v>
      </c>
      <c r="AG39" s="46">
        <f t="shared" ref="AG39:BB39" si="114">SUM(AG2:AG36)</f>
        <v>264769</v>
      </c>
      <c r="AH39" s="46">
        <f>SUM(AH2:AH36)</f>
        <v>434494</v>
      </c>
      <c r="AI39" s="46">
        <f t="shared" si="114"/>
        <v>201705</v>
      </c>
      <c r="AJ39" s="46">
        <f t="shared" si="114"/>
        <v>204515</v>
      </c>
      <c r="AK39" s="46">
        <f t="shared" si="114"/>
        <v>1969.3264990702132</v>
      </c>
      <c r="AL39" s="46">
        <f t="shared" si="114"/>
        <v>1914.6591707755269</v>
      </c>
      <c r="AM39" s="46">
        <f t="shared" si="114"/>
        <v>210229</v>
      </c>
      <c r="AN39" s="46">
        <f t="shared" si="114"/>
        <v>214572</v>
      </c>
      <c r="AO39" s="46">
        <f t="shared" si="114"/>
        <v>219407</v>
      </c>
      <c r="AP39" s="46">
        <f t="shared" si="114"/>
        <v>223215</v>
      </c>
      <c r="AQ39" s="46">
        <f t="shared" si="114"/>
        <v>239194</v>
      </c>
      <c r="AR39" s="46">
        <f t="shared" si="114"/>
        <v>241029</v>
      </c>
      <c r="AS39" s="46">
        <f t="shared" si="114"/>
        <v>245262</v>
      </c>
      <c r="AT39" s="46">
        <f t="shared" si="114"/>
        <v>244029</v>
      </c>
      <c r="AU39" s="46">
        <f t="shared" si="114"/>
        <v>243659</v>
      </c>
      <c r="AV39" s="46">
        <f t="shared" si="114"/>
        <v>244538</v>
      </c>
      <c r="AW39" s="46">
        <f t="shared" si="114"/>
        <v>246281</v>
      </c>
      <c r="AX39" s="46">
        <f t="shared" si="114"/>
        <v>247701</v>
      </c>
      <c r="AY39" s="46">
        <f t="shared" si="114"/>
        <v>248567</v>
      </c>
      <c r="AZ39" s="46">
        <f t="shared" si="114"/>
        <v>249072</v>
      </c>
      <c r="BA39" s="46">
        <f t="shared" si="114"/>
        <v>250045</v>
      </c>
      <c r="BB39" s="46">
        <f t="shared" si="114"/>
        <v>251279</v>
      </c>
      <c r="BC39" s="33">
        <f>AS39/AH39</f>
        <v>0.56447730003176111</v>
      </c>
      <c r="BD39" s="46">
        <f>SUM(BD2:BD36)</f>
        <v>3573</v>
      </c>
      <c r="BE39" s="46">
        <f>SUM(BE2:BE36)</f>
        <v>6449</v>
      </c>
      <c r="BF39" s="46">
        <f>SUM(BF2:BF36)</f>
        <v>9720</v>
      </c>
      <c r="BG39" s="33">
        <f>AT39/AH39</f>
        <v>0.56163951631092723</v>
      </c>
      <c r="BH39" s="33">
        <f t="shared" si="35"/>
        <v>0.5607879510419016</v>
      </c>
      <c r="BI39" s="33">
        <f t="shared" si="36"/>
        <v>0.56281099393777589</v>
      </c>
      <c r="BJ39" s="114">
        <f t="shared" si="37"/>
        <v>0.56682255681321259</v>
      </c>
      <c r="BK39" s="33">
        <f t="shared" si="38"/>
        <v>0.57009072622406753</v>
      </c>
      <c r="BL39" s="33">
        <f t="shared" si="39"/>
        <v>0.57208384925913824</v>
      </c>
      <c r="BM39" s="33">
        <f t="shared" si="40"/>
        <v>0.57324612077497039</v>
      </c>
      <c r="BN39" s="33">
        <f t="shared" si="41"/>
        <v>0.57548550727973224</v>
      </c>
      <c r="BO39" s="33">
        <f t="shared" si="42"/>
        <v>0.57832559252832028</v>
      </c>
      <c r="BP39" s="115">
        <f>(BP2+BP3+BP4+BP5+BP6+BP7+BP8+BP10+BP12+BP15+BP16+BP19+BP21++BP24+BP25+BP26+BP27+BP28+BP29+BP30+BP33+BP34)/22</f>
        <v>9982.7272727272721</v>
      </c>
      <c r="BQ39" s="116">
        <f>SUM(BQ2:BQ36)</f>
        <v>13793</v>
      </c>
      <c r="BR39" s="117">
        <f>SUM(BR2:BR36)</f>
        <v>1600</v>
      </c>
      <c r="BS39" s="117">
        <f>SUM(BS2:BS36)</f>
        <v>3439</v>
      </c>
      <c r="BT39" s="117">
        <f t="shared" ref="BT39:BZ39" si="115">SUM(BT2:BT36)</f>
        <v>5560</v>
      </c>
      <c r="BU39" s="117">
        <f t="shared" si="115"/>
        <v>6429</v>
      </c>
      <c r="BV39" s="117">
        <f t="shared" si="115"/>
        <v>6766</v>
      </c>
      <c r="BW39" s="117">
        <f t="shared" si="115"/>
        <v>6955</v>
      </c>
      <c r="BX39" s="117">
        <f t="shared" si="115"/>
        <v>7044</v>
      </c>
      <c r="BY39" s="117">
        <f t="shared" si="115"/>
        <v>7061</v>
      </c>
      <c r="BZ39" s="117">
        <f t="shared" si="115"/>
        <v>7064</v>
      </c>
      <c r="CA39" s="117">
        <f>SUM(CA2:CA36)</f>
        <v>7243</v>
      </c>
      <c r="CB39" s="33">
        <f>BR39/AH39</f>
        <v>3.6824444065970993E-3</v>
      </c>
      <c r="CC39" s="37">
        <f t="shared" ref="CC39:CK39" si="116">SUM(CC2:CC36)</f>
        <v>90733</v>
      </c>
      <c r="CD39" s="37">
        <f t="shared" si="116"/>
        <v>94204</v>
      </c>
      <c r="CE39" s="37">
        <f t="shared" si="116"/>
        <v>104294</v>
      </c>
      <c r="CF39" s="37">
        <f t="shared" si="116"/>
        <v>109784</v>
      </c>
      <c r="CG39" s="37">
        <f t="shared" si="116"/>
        <v>111451</v>
      </c>
      <c r="CH39" s="37">
        <f t="shared" si="116"/>
        <v>112326</v>
      </c>
      <c r="CI39" s="37">
        <f t="shared" si="116"/>
        <v>115152</v>
      </c>
      <c r="CJ39" s="37">
        <f t="shared" si="116"/>
        <v>115384</v>
      </c>
      <c r="CK39" s="37">
        <f t="shared" si="116"/>
        <v>116171</v>
      </c>
      <c r="CL39" s="33">
        <f>BS39/AH39</f>
        <v>7.9149539464296401E-3</v>
      </c>
      <c r="CM39" s="33">
        <f>BT39/AH39</f>
        <v>1.2796494312924919E-2</v>
      </c>
      <c r="CN39" s="33">
        <f>BU39/AH39</f>
        <v>1.4796521931257968E-2</v>
      </c>
      <c r="CO39" s="33">
        <f t="shared" ref="CO39" si="117">BV39/AH39</f>
        <v>1.5572136784397483E-2</v>
      </c>
      <c r="CP39" s="33">
        <f>BW39/AH39</f>
        <v>1.6007125529926766E-2</v>
      </c>
      <c r="CQ39" s="33">
        <f>BX39/AH39</f>
        <v>1.6211961500043729E-2</v>
      </c>
      <c r="CR39" s="33">
        <f>BY39/AH39</f>
        <v>1.6251087471863823E-2</v>
      </c>
      <c r="CS39" s="33">
        <f>BZ39/AH39</f>
        <v>1.6257992055126194E-2</v>
      </c>
      <c r="CT39" s="33">
        <f>CA39/AH39</f>
        <v>1.6669965523114245E-2</v>
      </c>
      <c r="CU39" s="118">
        <f t="shared" si="50"/>
        <v>246862</v>
      </c>
      <c r="CV39" s="118">
        <f t="shared" ref="CV39:CW39" si="118">SUM(CV2:CV36)</f>
        <v>247468</v>
      </c>
      <c r="CW39" s="118">
        <f t="shared" si="118"/>
        <v>249219</v>
      </c>
      <c r="CX39" s="118">
        <f t="shared" si="50"/>
        <v>250967</v>
      </c>
      <c r="CY39" s="118">
        <f t="shared" si="51"/>
        <v>253047</v>
      </c>
      <c r="CZ39" s="118">
        <f t="shared" si="52"/>
        <v>254656</v>
      </c>
      <c r="DA39" s="118">
        <f t="shared" si="52"/>
        <v>255611</v>
      </c>
      <c r="DB39" s="118">
        <f t="shared" si="53"/>
        <v>256133</v>
      </c>
      <c r="DC39" s="118">
        <f t="shared" si="54"/>
        <v>257109</v>
      </c>
      <c r="DD39" s="118">
        <f t="shared" si="55"/>
        <v>258522</v>
      </c>
      <c r="DE39" s="39">
        <f>(AS39+BR39)/AH39</f>
        <v>0.56815974443835815</v>
      </c>
      <c r="DF39" s="39">
        <f>(AT39+BS39)/AH39</f>
        <v>0.56955447025735684</v>
      </c>
      <c r="DG39" s="39">
        <f t="shared" si="56"/>
        <v>0.57358444535482656</v>
      </c>
      <c r="DH39" s="39">
        <f t="shared" si="57"/>
        <v>0.57760751586903392</v>
      </c>
      <c r="DI39" s="39">
        <f t="shared" si="58"/>
        <v>0.58239469359761009</v>
      </c>
      <c r="DJ39" s="39">
        <f t="shared" si="59"/>
        <v>0.58609785175399431</v>
      </c>
      <c r="DK39" s="39">
        <f t="shared" si="60"/>
        <v>0.58829581075918191</v>
      </c>
      <c r="DL39" s="39">
        <f t="shared" si="61"/>
        <v>0.58949720824683427</v>
      </c>
      <c r="DM39" s="39">
        <f t="shared" si="62"/>
        <v>0.59174349933485848</v>
      </c>
      <c r="DN39" s="39">
        <f t="shared" si="63"/>
        <v>0.59499555805143456</v>
      </c>
      <c r="DO39" s="46">
        <f>SUM(DO2:DO36)</f>
        <v>137913</v>
      </c>
      <c r="DP39" s="46">
        <f t="shared" ref="DP39:EP39" si="119">SUM(DP2:DP36)</f>
        <v>19.764264797018054</v>
      </c>
      <c r="DQ39" s="46">
        <f t="shared" si="119"/>
        <v>20.422818629899371</v>
      </c>
      <c r="DR39" s="46">
        <f t="shared" si="119"/>
        <v>21.472857465309282</v>
      </c>
      <c r="DS39" s="46">
        <f t="shared" si="119"/>
        <v>21.909114992241893</v>
      </c>
      <c r="DT39" s="46">
        <f t="shared" si="119"/>
        <v>22.608655053990862</v>
      </c>
      <c r="DU39" s="46">
        <f t="shared" si="119"/>
        <v>23.21109230421294</v>
      </c>
      <c r="DV39" s="46">
        <f t="shared" si="119"/>
        <v>23.572842178298089</v>
      </c>
      <c r="DW39" s="46">
        <f t="shared" si="119"/>
        <v>23.464615167801284</v>
      </c>
      <c r="DX39" s="46">
        <f t="shared" si="119"/>
        <v>6.3984555935515832</v>
      </c>
      <c r="DY39" s="46">
        <f t="shared" si="119"/>
        <v>6.8844569658161197</v>
      </c>
      <c r="DZ39" s="46">
        <f t="shared" si="119"/>
        <v>951</v>
      </c>
      <c r="EA39" s="46">
        <f t="shared" si="119"/>
        <v>688</v>
      </c>
      <c r="EB39" s="46">
        <f t="shared" si="119"/>
        <v>1333.34</v>
      </c>
      <c r="EC39" s="46">
        <f t="shared" si="119"/>
        <v>8.053268591740359</v>
      </c>
      <c r="ED39" s="46">
        <f t="shared" si="119"/>
        <v>8.3845914459362305</v>
      </c>
      <c r="EE39" s="46">
        <f t="shared" si="119"/>
        <v>8.464268429647559</v>
      </c>
      <c r="EF39" s="46">
        <f t="shared" si="119"/>
        <v>8.6802220241135473</v>
      </c>
      <c r="EG39" s="46">
        <f t="shared" si="119"/>
        <v>8.7192918522650302</v>
      </c>
      <c r="EH39" s="46">
        <f t="shared" si="119"/>
        <v>138138</v>
      </c>
      <c r="EI39" s="46">
        <f t="shared" si="119"/>
        <v>139510</v>
      </c>
      <c r="EJ39" s="46">
        <f t="shared" si="119"/>
        <v>141901</v>
      </c>
      <c r="EK39" s="46">
        <f t="shared" si="119"/>
        <v>145794</v>
      </c>
      <c r="EL39" s="46">
        <f t="shared" si="119"/>
        <v>147243</v>
      </c>
      <c r="EM39" s="46">
        <f t="shared" si="119"/>
        <v>149016</v>
      </c>
      <c r="EN39" s="46">
        <f t="shared" si="119"/>
        <v>150122</v>
      </c>
      <c r="EO39" s="46">
        <f t="shared" si="119"/>
        <v>152476</v>
      </c>
      <c r="EP39" s="46">
        <f t="shared" si="119"/>
        <v>156256</v>
      </c>
      <c r="EQ39" s="33">
        <f>DO39/AH39</f>
        <v>0.31741059715439107</v>
      </c>
      <c r="ER39" s="119">
        <f>SUM(ER2:ER36)/22</f>
        <v>4750</v>
      </c>
      <c r="ES39" s="46">
        <f>SUM(ES2:ES36)</f>
        <v>17916</v>
      </c>
      <c r="ET39" s="33">
        <f>EH39/AH39</f>
        <v>0.3179284408990688</v>
      </c>
      <c r="EU39" s="33">
        <f t="shared" si="64"/>
        <v>0.32108613697772581</v>
      </c>
      <c r="EV39" s="33">
        <f t="shared" si="65"/>
        <v>0.32658908983783436</v>
      </c>
      <c r="EW39" s="33">
        <f t="shared" si="66"/>
        <v>0.33554893738463593</v>
      </c>
      <c r="EX39" s="33">
        <f t="shared" si="67"/>
        <v>0.3388838511003604</v>
      </c>
      <c r="EY39" s="33">
        <f t="shared" si="68"/>
        <v>0.34296445980842083</v>
      </c>
      <c r="EZ39" s="33">
        <f t="shared" si="69"/>
        <v>0.34550994950448105</v>
      </c>
      <c r="FA39" s="33">
        <f t="shared" si="70"/>
        <v>0.35092774583768704</v>
      </c>
      <c r="FB39" s="33">
        <f t="shared" si="71"/>
        <v>0.3596275207482727</v>
      </c>
      <c r="FC39" s="47">
        <f t="shared" si="72"/>
        <v>-0.23536803730316186</v>
      </c>
      <c r="FD39" s="46"/>
      <c r="FE39" s="46"/>
      <c r="FF39" s="46"/>
      <c r="FG39" s="46"/>
      <c r="FH39" s="46"/>
      <c r="FI39" s="46"/>
      <c r="FJ39" s="46"/>
      <c r="FK39" s="46"/>
      <c r="FL39" s="46"/>
      <c r="FM39" s="49">
        <f>(FM2+FM3+FM4+FM5+FM6+FM7+FM8+FM10+FM12+FM15+FM16+FM19+FM21++FM24+FM25+FM26+FM27+FM28+FM29+FM30+FM33+FM34)/22</f>
        <v>0.84090909090909094</v>
      </c>
      <c r="FN39" s="46"/>
      <c r="FO39" s="51">
        <f>ES39/(AF39/100)</f>
        <v>4.2890282176688999</v>
      </c>
      <c r="FP39" s="51">
        <f>BF39/(AF39/100)</f>
        <v>2.326934264107039</v>
      </c>
      <c r="FQ39" s="120">
        <f t="shared" ref="FQ39:FV39" si="120">SUM(FQ2:FQ36)</f>
        <v>50929900</v>
      </c>
      <c r="FR39" s="120">
        <f t="shared" si="120"/>
        <v>46905600</v>
      </c>
      <c r="FS39" s="121">
        <f t="shared" si="120"/>
        <v>34358582.600000001</v>
      </c>
      <c r="FT39" s="121">
        <f t="shared" si="120"/>
        <v>69575734.24000001</v>
      </c>
      <c r="FU39" s="121">
        <f t="shared" si="120"/>
        <v>12547017.400000002</v>
      </c>
      <c r="FV39" s="122">
        <f t="shared" si="120"/>
        <v>2718704.6599999997</v>
      </c>
      <c r="FW39" s="121">
        <v>16566979.32</v>
      </c>
      <c r="FX39" s="123">
        <f>SUM(FX2:FX36)</f>
        <v>12572</v>
      </c>
      <c r="FY39" s="123">
        <f>SUM(FY2:FY36)</f>
        <v>9422</v>
      </c>
      <c r="FZ39" s="54">
        <f>AB39/(S39/100)</f>
        <v>104.24228035552655</v>
      </c>
      <c r="GA39" s="54">
        <f>AB39/(Y39/100)</f>
        <v>100</v>
      </c>
      <c r="GB39" s="48">
        <f>SUM(GB2:GB36)</f>
        <v>98.313955203484824</v>
      </c>
    </row>
    <row r="40" spans="1:184" x14ac:dyDescent="0.25">
      <c r="AV40" s="127">
        <f t="shared" ref="AV40:BB40" si="121">AV39-AU39</f>
        <v>879</v>
      </c>
      <c r="AW40" s="127">
        <f t="shared" si="121"/>
        <v>1743</v>
      </c>
      <c r="AX40" s="127">
        <f t="shared" si="121"/>
        <v>1420</v>
      </c>
      <c r="AY40" s="127">
        <f t="shared" si="121"/>
        <v>866</v>
      </c>
      <c r="AZ40" s="127">
        <f t="shared" si="121"/>
        <v>505</v>
      </c>
      <c r="BA40" s="127">
        <f t="shared" si="121"/>
        <v>973</v>
      </c>
      <c r="BB40" s="127">
        <f t="shared" si="121"/>
        <v>1234</v>
      </c>
      <c r="BI40" s="128">
        <f t="shared" ref="BI40:BO40" si="122">BI39-BH39</f>
        <v>2.0230428958742941E-3</v>
      </c>
      <c r="BJ40" s="128">
        <f t="shared" si="122"/>
        <v>4.0115628754366917E-3</v>
      </c>
      <c r="BK40" s="128">
        <f t="shared" si="122"/>
        <v>3.2681694108549486E-3</v>
      </c>
      <c r="BL40" s="128">
        <f t="shared" si="122"/>
        <v>1.9931230350707096E-3</v>
      </c>
      <c r="BM40" s="128">
        <f t="shared" si="122"/>
        <v>1.1622715158321473E-3</v>
      </c>
      <c r="BN40" s="128">
        <f t="shared" si="122"/>
        <v>2.2393865047618533E-3</v>
      </c>
      <c r="BO40" s="128">
        <f t="shared" si="122"/>
        <v>2.8400852485880312E-3</v>
      </c>
      <c r="BP40" s="129">
        <f>(BP9+BP11+BP13+BP14+BP17+BP18+BP20+BP22+BP23+BP31+BP32+BP35+BP36)/13</f>
        <v>5996.1538461538457</v>
      </c>
      <c r="BQ40" s="128">
        <f>BQ39/AH39</f>
        <v>3.174497231262112E-2</v>
      </c>
      <c r="BU40" s="127">
        <f t="shared" ref="BU40:CA40" si="123">BU39-BT39</f>
        <v>869</v>
      </c>
      <c r="BV40" s="127">
        <f t="shared" si="123"/>
        <v>337</v>
      </c>
      <c r="BW40" s="127">
        <f t="shared" si="123"/>
        <v>189</v>
      </c>
      <c r="BX40" s="127">
        <f t="shared" si="123"/>
        <v>89</v>
      </c>
      <c r="BY40" s="127">
        <f t="shared" si="123"/>
        <v>17</v>
      </c>
      <c r="BZ40" s="127">
        <f t="shared" si="123"/>
        <v>3</v>
      </c>
      <c r="CA40" s="127">
        <f t="shared" si="123"/>
        <v>179</v>
      </c>
      <c r="CN40" s="128">
        <f t="shared" ref="CN40:CS40" si="124">CN39-CM39</f>
        <v>2.0000276183330494E-3</v>
      </c>
      <c r="CO40" s="128">
        <f t="shared" si="124"/>
        <v>7.7561485313951475E-4</v>
      </c>
      <c r="CP40" s="128">
        <f t="shared" si="124"/>
        <v>4.3498874552928314E-4</v>
      </c>
      <c r="CQ40" s="128">
        <f t="shared" si="124"/>
        <v>2.0483597011696289E-4</v>
      </c>
      <c r="CR40" s="130">
        <f t="shared" si="124"/>
        <v>3.9125971820094113E-5</v>
      </c>
      <c r="CS40" s="130">
        <f t="shared" si="124"/>
        <v>6.904583262370978E-6</v>
      </c>
      <c r="CT40" s="130">
        <f>CT39-CS39</f>
        <v>4.119734679880506E-4</v>
      </c>
      <c r="CV40" s="131">
        <f t="shared" ref="CV40:DA40" si="125">CV39-CU39</f>
        <v>606</v>
      </c>
      <c r="CW40" s="131">
        <f t="shared" si="125"/>
        <v>1751</v>
      </c>
      <c r="CX40" s="131">
        <f t="shared" si="125"/>
        <v>1748</v>
      </c>
      <c r="CY40" s="131">
        <f t="shared" si="125"/>
        <v>2080</v>
      </c>
      <c r="CZ40" s="131">
        <f t="shared" si="125"/>
        <v>1609</v>
      </c>
      <c r="DA40" s="131">
        <f t="shared" si="125"/>
        <v>955</v>
      </c>
      <c r="DB40" s="131">
        <f>DB39-DA39</f>
        <v>522</v>
      </c>
      <c r="DC40" s="131">
        <f>DC39-DB39</f>
        <v>976</v>
      </c>
      <c r="DD40" s="131">
        <f>DD39-DC39</f>
        <v>1413</v>
      </c>
      <c r="DF40" s="132">
        <f t="shared" ref="DF40:DK40" si="126">DF39-DE39</f>
        <v>1.3947258189986877E-3</v>
      </c>
      <c r="DG40" s="132">
        <f t="shared" si="126"/>
        <v>4.0299750974697179E-3</v>
      </c>
      <c r="DH40" s="132">
        <f t="shared" si="126"/>
        <v>4.0230705142073608E-3</v>
      </c>
      <c r="DI40" s="132">
        <f t="shared" si="126"/>
        <v>4.7871777285761752E-3</v>
      </c>
      <c r="DJ40" s="132">
        <f t="shared" si="126"/>
        <v>3.7031581563842231E-3</v>
      </c>
      <c r="DK40" s="132">
        <f t="shared" si="126"/>
        <v>2.1979590051875997E-3</v>
      </c>
      <c r="DL40" s="132">
        <f>DL39-DK39</f>
        <v>1.2013974876523559E-3</v>
      </c>
      <c r="DM40" s="132">
        <f t="shared" ref="DM40:DN40" si="127">DM39-DL39</f>
        <v>2.2462910880242104E-3</v>
      </c>
      <c r="DN40" s="132">
        <f t="shared" si="127"/>
        <v>3.2520587165760784E-3</v>
      </c>
      <c r="EH40" s="131">
        <f>EH39-DO39</f>
        <v>225</v>
      </c>
      <c r="EI40" s="131">
        <f t="shared" ref="EI40:EN40" si="128">EI39-EH39</f>
        <v>1372</v>
      </c>
      <c r="EJ40" s="131">
        <f t="shared" si="128"/>
        <v>2391</v>
      </c>
      <c r="EK40" s="131">
        <f t="shared" si="128"/>
        <v>3893</v>
      </c>
      <c r="EL40" s="131">
        <f t="shared" si="128"/>
        <v>1449</v>
      </c>
      <c r="EM40" s="131">
        <f t="shared" si="128"/>
        <v>1773</v>
      </c>
      <c r="EN40" s="131">
        <f t="shared" si="128"/>
        <v>1106</v>
      </c>
      <c r="EO40" s="131">
        <f>EO39-EN39</f>
        <v>2354</v>
      </c>
      <c r="EP40" s="131">
        <f>EP39-EO39</f>
        <v>3780</v>
      </c>
      <c r="ET40" s="132">
        <f>ET39-EQ39</f>
        <v>5.178437446777262E-4</v>
      </c>
      <c r="EU40" s="132">
        <f t="shared" ref="EU40:EZ40" si="129">EU39-ET39</f>
        <v>3.157696078657013E-3</v>
      </c>
      <c r="EV40" s="132">
        <f t="shared" si="129"/>
        <v>5.5029528601085453E-3</v>
      </c>
      <c r="EW40" s="132">
        <f t="shared" si="129"/>
        <v>8.9598475468015693E-3</v>
      </c>
      <c r="EX40" s="132">
        <f t="shared" si="129"/>
        <v>3.3349137157244746E-3</v>
      </c>
      <c r="EY40" s="132">
        <f t="shared" si="129"/>
        <v>4.0806087080604292E-3</v>
      </c>
      <c r="EZ40" s="132">
        <f t="shared" si="129"/>
        <v>2.5454896960602214E-3</v>
      </c>
      <c r="FA40" s="132">
        <f>FA39-EZ39</f>
        <v>5.4177963332059931E-3</v>
      </c>
      <c r="FB40" s="132">
        <f>FB39-FA39</f>
        <v>8.6997749105856559E-3</v>
      </c>
      <c r="FC40" s="132"/>
      <c r="FM40" s="69">
        <f>(FM9+FM11+FM13+FM14+FM17+FM18+FM20+FM22+FM23+FM31+FM32+FM35+FM36)/13</f>
        <v>0.40865384615384615</v>
      </c>
    </row>
    <row r="41" spans="1:184" x14ac:dyDescent="0.25">
      <c r="BQ41" s="128"/>
      <c r="EH41" s="131"/>
      <c r="EI41" s="131"/>
      <c r="EJ41" s="131"/>
      <c r="EK41" s="131"/>
      <c r="EL41" s="131"/>
      <c r="EM41" s="131"/>
      <c r="EN41" s="131"/>
      <c r="EO41" s="131"/>
      <c r="EP41" s="131"/>
    </row>
    <row r="42" spans="1:184" x14ac:dyDescent="0.25">
      <c r="A42" s="135" t="s">
        <v>252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11"/>
      <c r="DQ42" s="111"/>
      <c r="DR42" s="111"/>
      <c r="DS42" s="111"/>
      <c r="DT42" s="111"/>
      <c r="DU42" s="111"/>
      <c r="DV42" s="111"/>
      <c r="DW42" s="111"/>
      <c r="DX42" s="136"/>
      <c r="DY42" s="136"/>
      <c r="DZ42" s="137"/>
      <c r="EA42" s="137"/>
      <c r="EB42" s="138"/>
      <c r="EC42" s="139"/>
      <c r="ED42" s="139"/>
      <c r="EE42" s="139"/>
      <c r="EF42" s="139"/>
      <c r="EG42" s="139"/>
      <c r="EQ42" s="139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6"/>
      <c r="FN42" s="137"/>
      <c r="FO42" s="138"/>
      <c r="FP42" s="138"/>
      <c r="FQ42" s="137"/>
      <c r="FR42" s="137"/>
      <c r="FS42" s="137"/>
      <c r="FT42" s="137"/>
      <c r="FU42" s="137"/>
      <c r="FV42" s="137"/>
      <c r="FW42" s="137"/>
      <c r="FX42" s="137"/>
      <c r="FY42" s="137"/>
      <c r="GB42" s="140"/>
    </row>
    <row r="44" spans="1:184" x14ac:dyDescent="0.25">
      <c r="A44" s="141"/>
      <c r="AF44" s="142"/>
      <c r="AG44" s="142"/>
      <c r="AH44" s="142"/>
      <c r="AI44" s="137"/>
      <c r="AJ44" s="137"/>
    </row>
    <row r="45" spans="1:184" x14ac:dyDescent="0.25">
      <c r="A45" s="143"/>
      <c r="AF45" s="142"/>
      <c r="AG45" s="142"/>
      <c r="AH45" s="142"/>
      <c r="AI45" s="137"/>
      <c r="AJ45" s="137"/>
    </row>
    <row r="62" spans="1:1" x14ac:dyDescent="0.25">
      <c r="A62" s="84"/>
    </row>
  </sheetData>
  <mergeCells count="1">
    <mergeCell ref="A42:DO4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H62"/>
  <sheetViews>
    <sheetView workbookViewId="0">
      <pane ySplit="1" topLeftCell="A17" activePane="bottomLeft" state="frozen"/>
      <selection pane="bottomLeft" activeCell="HK31" sqref="HK31"/>
    </sheetView>
  </sheetViews>
  <sheetFormatPr defaultRowHeight="15" x14ac:dyDescent="0.25"/>
  <cols>
    <col min="1" max="1" width="19" style="55" customWidth="1"/>
    <col min="2" max="2" width="10.42578125" style="124" hidden="1" customWidth="1"/>
    <col min="3" max="3" width="18.85546875" style="124" hidden="1" customWidth="1"/>
    <col min="4" max="4" width="27.28515625" style="124" hidden="1" customWidth="1"/>
    <col min="5" max="11" width="12.7109375" style="124" hidden="1" customWidth="1"/>
    <col min="12" max="12" width="9.140625" style="124" hidden="1" customWidth="1"/>
    <col min="13" max="13" width="9.42578125" style="55" hidden="1" customWidth="1"/>
    <col min="14" max="14" width="17.5703125" style="124" hidden="1" customWidth="1"/>
    <col min="15" max="15" width="17.85546875" style="124" hidden="1" customWidth="1"/>
    <col min="16" max="16" width="15.42578125" style="124" hidden="1" customWidth="1"/>
    <col min="17" max="17" width="12.5703125" style="124" hidden="1" customWidth="1"/>
    <col min="18" max="18" width="11.42578125" style="124" hidden="1" customWidth="1"/>
    <col min="19" max="19" width="14.5703125" style="124" hidden="1" customWidth="1"/>
    <col min="20" max="24" width="15.42578125" style="124" hidden="1" customWidth="1"/>
    <col min="25" max="25" width="14.140625" style="124" hidden="1" customWidth="1"/>
    <col min="26" max="26" width="17.42578125" style="124" hidden="1" customWidth="1"/>
    <col min="27" max="27" width="17.85546875" style="124" hidden="1" customWidth="1"/>
    <col min="28" max="28" width="15.7109375" style="124" hidden="1" customWidth="1"/>
    <col min="29" max="29" width="12" style="124" hidden="1" customWidth="1"/>
    <col min="30" max="30" width="13" style="125" hidden="1" customWidth="1"/>
    <col min="31" max="31" width="19.140625" style="126" hidden="1" customWidth="1"/>
    <col min="32" max="32" width="12.5703125" style="126" hidden="1" customWidth="1"/>
    <col min="33" max="33" width="19.85546875" style="127" hidden="1" customWidth="1"/>
    <col min="34" max="34" width="14" style="127" customWidth="1"/>
    <col min="35" max="36" width="13.28515625" style="127" hidden="1" customWidth="1"/>
    <col min="37" max="37" width="15.7109375" style="127" hidden="1" customWidth="1"/>
    <col min="38" max="38" width="9.85546875" style="127" hidden="1" customWidth="1"/>
    <col min="39" max="39" width="11.28515625" style="127" hidden="1" customWidth="1"/>
    <col min="40" max="43" width="12.42578125" style="127" hidden="1" customWidth="1"/>
    <col min="44" max="44" width="16" style="127" hidden="1" customWidth="1"/>
    <col min="45" max="57" width="12.42578125" style="127" hidden="1" customWidth="1"/>
    <col min="58" max="58" width="17.5703125" style="127" hidden="1" customWidth="1"/>
    <col min="59" max="61" width="12.140625" style="127" hidden="1" customWidth="1"/>
    <col min="62" max="67" width="16.140625" style="127" hidden="1" customWidth="1"/>
    <col min="68" max="71" width="14" style="127" hidden="1" customWidth="1"/>
    <col min="72" max="73" width="16.140625" style="127" hidden="1" customWidth="1"/>
    <col min="74" max="75" width="16.140625" style="127" customWidth="1"/>
    <col min="76" max="81" width="14.28515625" style="127" hidden="1" customWidth="1"/>
    <col min="82" max="86" width="10.85546875" style="127" hidden="1" customWidth="1"/>
    <col min="87" max="87" width="14.28515625" style="127" hidden="1" customWidth="1"/>
    <col min="88" max="88" width="14.28515625" style="127" customWidth="1"/>
    <col min="89" max="89" width="17.85546875" style="127" hidden="1" customWidth="1"/>
    <col min="90" max="91" width="15.5703125" style="127" hidden="1" customWidth="1"/>
    <col min="92" max="109" width="14.85546875" style="127" hidden="1" customWidth="1"/>
    <col min="110" max="110" width="14.85546875" style="127" customWidth="1"/>
    <col min="111" max="122" width="14.85546875" style="127" hidden="1" customWidth="1"/>
    <col min="123" max="123" width="14.85546875" style="127" customWidth="1"/>
    <col min="124" max="124" width="20.140625" style="127" hidden="1" customWidth="1"/>
    <col min="125" max="129" width="19" style="127" hidden="1" customWidth="1"/>
    <col min="130" max="130" width="16.140625" style="127" hidden="1" customWidth="1"/>
    <col min="131" max="131" width="15.85546875" style="127" hidden="1" customWidth="1"/>
    <col min="132" max="132" width="16" style="127" hidden="1" customWidth="1"/>
    <col min="133" max="133" width="14.7109375" style="127" hidden="1" customWidth="1"/>
    <col min="134" max="135" width="14.85546875" style="127" hidden="1" customWidth="1"/>
    <col min="136" max="136" width="14.85546875" style="127" customWidth="1"/>
    <col min="137" max="137" width="14.85546875" style="127" hidden="1" customWidth="1"/>
    <col min="138" max="144" width="14.42578125" style="127" hidden="1" customWidth="1"/>
    <col min="145" max="145" width="16.140625" style="127" hidden="1" customWidth="1"/>
    <col min="146" max="147" width="17.85546875" style="128" hidden="1" customWidth="1"/>
    <col min="148" max="148" width="12.5703125" style="127" hidden="1" customWidth="1"/>
    <col min="149" max="149" width="11.5703125" style="127" hidden="1" customWidth="1"/>
    <col min="150" max="150" width="14.28515625" style="133" hidden="1" customWidth="1"/>
    <col min="151" max="151" width="15.140625" style="134" hidden="1" customWidth="1"/>
    <col min="152" max="167" width="15.85546875" style="134" hidden="1" customWidth="1"/>
    <col min="168" max="168" width="15.85546875" style="134" customWidth="1"/>
    <col min="169" max="169" width="19.42578125" style="134" hidden="1" customWidth="1"/>
    <col min="170" max="170" width="11.28515625" style="127" hidden="1" customWidth="1"/>
    <col min="171" max="171" width="10.7109375" style="127" hidden="1" customWidth="1"/>
    <col min="172" max="174" width="19.85546875" style="127" hidden="1" customWidth="1"/>
    <col min="175" max="176" width="18.140625" style="127" hidden="1" customWidth="1"/>
    <col min="177" max="183" width="15.85546875" style="127" hidden="1" customWidth="1"/>
    <col min="184" max="184" width="15.85546875" style="127" customWidth="1"/>
    <col min="185" max="185" width="18.42578125" style="127" customWidth="1"/>
    <col min="186" max="196" width="13.7109375" style="127" hidden="1" customWidth="1"/>
    <col min="197" max="197" width="13.7109375" style="127" customWidth="1"/>
    <col min="198" max="198" width="17" style="128" customWidth="1"/>
    <col min="199" max="199" width="12.28515625" style="127" hidden="1" customWidth="1"/>
    <col min="200" max="201" width="12.7109375" style="133" hidden="1" customWidth="1"/>
    <col min="202" max="202" width="14.7109375" style="127" hidden="1" customWidth="1"/>
    <col min="203" max="203" width="14.5703125" style="127" hidden="1" customWidth="1"/>
    <col min="204" max="204" width="15.140625" style="127" hidden="1" customWidth="1"/>
    <col min="205" max="205" width="11.85546875" style="127" hidden="1" customWidth="1"/>
    <col min="206" max="206" width="12.7109375" style="127" hidden="1" customWidth="1"/>
    <col min="207" max="207" width="14.85546875" style="127" hidden="1" customWidth="1"/>
    <col min="208" max="208" width="14.7109375" style="127" hidden="1" customWidth="1"/>
    <col min="209" max="210" width="14" style="127" hidden="1" customWidth="1"/>
    <col min="211" max="211" width="15.5703125" style="126" hidden="1" customWidth="1"/>
    <col min="212" max="212" width="15.7109375" style="124" hidden="1" customWidth="1"/>
    <col min="213" max="213" width="21.5703125" style="127" hidden="1" customWidth="1"/>
    <col min="214" max="214" width="3.7109375" style="55" hidden="1" customWidth="1"/>
    <col min="215" max="215" width="5.42578125" style="55" customWidth="1"/>
    <col min="216" max="216" width="5.140625" style="55" customWidth="1"/>
    <col min="217" max="219" width="9.140625" style="55" customWidth="1"/>
    <col min="220" max="16384" width="9.140625" style="55"/>
  </cols>
  <sheetData>
    <row r="1" spans="1:216" s="22" customFormat="1" ht="12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3" t="s">
        <v>20</v>
      </c>
      <c r="AE1" s="4" t="s">
        <v>21</v>
      </c>
      <c r="AF1" s="4" t="s">
        <v>22</v>
      </c>
      <c r="AG1" s="5" t="s">
        <v>23</v>
      </c>
      <c r="AH1" s="5" t="s">
        <v>24</v>
      </c>
      <c r="AI1" s="6" t="s">
        <v>25</v>
      </c>
      <c r="AJ1" s="6" t="s">
        <v>26</v>
      </c>
      <c r="AK1" s="6" t="s">
        <v>27</v>
      </c>
      <c r="AL1" s="6" t="s">
        <v>28</v>
      </c>
      <c r="AM1" s="6" t="s">
        <v>29</v>
      </c>
      <c r="AN1" s="6" t="s">
        <v>30</v>
      </c>
      <c r="AO1" s="6" t="s">
        <v>31</v>
      </c>
      <c r="AP1" s="6" t="s">
        <v>32</v>
      </c>
      <c r="AQ1" s="6" t="s">
        <v>33</v>
      </c>
      <c r="AR1" s="6" t="s">
        <v>34</v>
      </c>
      <c r="AS1" s="6" t="s">
        <v>35</v>
      </c>
      <c r="AT1" s="6" t="s">
        <v>36</v>
      </c>
      <c r="AU1" s="6" t="s">
        <v>37</v>
      </c>
      <c r="AV1" s="6" t="s">
        <v>38</v>
      </c>
      <c r="AW1" s="6" t="s">
        <v>39</v>
      </c>
      <c r="AX1" s="6" t="s">
        <v>40</v>
      </c>
      <c r="AY1" s="6" t="s">
        <v>41</v>
      </c>
      <c r="AZ1" s="6" t="s">
        <v>42</v>
      </c>
      <c r="BA1" s="6" t="s">
        <v>43</v>
      </c>
      <c r="BB1" s="6" t="s">
        <v>44</v>
      </c>
      <c r="BC1" s="6" t="s">
        <v>45</v>
      </c>
      <c r="BD1" s="6" t="s">
        <v>46</v>
      </c>
      <c r="BE1" s="6" t="s">
        <v>47</v>
      </c>
      <c r="BF1" s="7" t="s">
        <v>49</v>
      </c>
      <c r="BG1" s="8" t="s">
        <v>50</v>
      </c>
      <c r="BH1" s="8" t="s">
        <v>51</v>
      </c>
      <c r="BI1" s="8" t="s">
        <v>52</v>
      </c>
      <c r="BJ1" s="7" t="s">
        <v>53</v>
      </c>
      <c r="BK1" s="7" t="s">
        <v>54</v>
      </c>
      <c r="BL1" s="7" t="s">
        <v>55</v>
      </c>
      <c r="BM1" s="7" t="s">
        <v>56</v>
      </c>
      <c r="BN1" s="7" t="s">
        <v>57</v>
      </c>
      <c r="BO1" s="7" t="s">
        <v>58</v>
      </c>
      <c r="BP1" s="7" t="s">
        <v>59</v>
      </c>
      <c r="BQ1" s="7" t="s">
        <v>60</v>
      </c>
      <c r="BR1" s="7" t="s">
        <v>61</v>
      </c>
      <c r="BS1" s="7" t="s">
        <v>62</v>
      </c>
      <c r="BT1" s="7" t="s">
        <v>63</v>
      </c>
      <c r="BU1" s="7" t="s">
        <v>64</v>
      </c>
      <c r="BV1" s="9" t="s">
        <v>66</v>
      </c>
      <c r="BW1" s="9" t="s">
        <v>67</v>
      </c>
      <c r="BX1" s="10" t="s">
        <v>68</v>
      </c>
      <c r="BY1" s="10" t="s">
        <v>69</v>
      </c>
      <c r="BZ1" s="10" t="s">
        <v>70</v>
      </c>
      <c r="CA1" s="10" t="s">
        <v>71</v>
      </c>
      <c r="CB1" s="10" t="s">
        <v>72</v>
      </c>
      <c r="CC1" s="10" t="s">
        <v>73</v>
      </c>
      <c r="CD1" s="10" t="s">
        <v>74</v>
      </c>
      <c r="CE1" s="10" t="s">
        <v>75</v>
      </c>
      <c r="CF1" s="10" t="s">
        <v>76</v>
      </c>
      <c r="CG1" s="10" t="s">
        <v>77</v>
      </c>
      <c r="CH1" s="10" t="s">
        <v>78</v>
      </c>
      <c r="CI1" s="10" t="s">
        <v>79</v>
      </c>
      <c r="CJ1" s="10" t="s">
        <v>80</v>
      </c>
      <c r="CK1" s="7" t="s">
        <v>82</v>
      </c>
      <c r="CL1" s="7" t="s">
        <v>83</v>
      </c>
      <c r="CM1" s="7" t="s">
        <v>84</v>
      </c>
      <c r="CN1" s="7" t="s">
        <v>85</v>
      </c>
      <c r="CO1" s="7" t="s">
        <v>86</v>
      </c>
      <c r="CP1" s="7" t="s">
        <v>87</v>
      </c>
      <c r="CQ1" s="7" t="s">
        <v>88</v>
      </c>
      <c r="CR1" s="7" t="s">
        <v>89</v>
      </c>
      <c r="CS1" s="7" t="s">
        <v>90</v>
      </c>
      <c r="CT1" s="7" t="s">
        <v>91</v>
      </c>
      <c r="CU1" s="7" t="s">
        <v>92</v>
      </c>
      <c r="CV1" s="7" t="s">
        <v>93</v>
      </c>
      <c r="CW1" s="7" t="s">
        <v>94</v>
      </c>
      <c r="CX1" s="7" t="s">
        <v>95</v>
      </c>
      <c r="CY1" s="7" t="s">
        <v>96</v>
      </c>
      <c r="CZ1" s="7" t="s">
        <v>97</v>
      </c>
      <c r="DA1" s="7" t="s">
        <v>98</v>
      </c>
      <c r="DB1" s="7" t="s">
        <v>99</v>
      </c>
      <c r="DC1" s="7" t="s">
        <v>100</v>
      </c>
      <c r="DD1" s="7" t="s">
        <v>101</v>
      </c>
      <c r="DE1" s="7" t="s">
        <v>102</v>
      </c>
      <c r="DF1" s="7" t="s">
        <v>103</v>
      </c>
      <c r="DG1" s="11" t="s">
        <v>105</v>
      </c>
      <c r="DH1" s="11" t="s">
        <v>106</v>
      </c>
      <c r="DI1" s="11" t="s">
        <v>107</v>
      </c>
      <c r="DJ1" s="11" t="s">
        <v>108</v>
      </c>
      <c r="DK1" s="11" t="s">
        <v>109</v>
      </c>
      <c r="DL1" s="11" t="s">
        <v>110</v>
      </c>
      <c r="DM1" s="11" t="s">
        <v>111</v>
      </c>
      <c r="DN1" s="11" t="s">
        <v>112</v>
      </c>
      <c r="DO1" s="11" t="s">
        <v>113</v>
      </c>
      <c r="DP1" s="11" t="s">
        <v>114</v>
      </c>
      <c r="DQ1" s="11" t="s">
        <v>115</v>
      </c>
      <c r="DR1" s="11" t="s">
        <v>116</v>
      </c>
      <c r="DS1" s="11" t="s">
        <v>117</v>
      </c>
      <c r="DT1" s="12" t="s">
        <v>119</v>
      </c>
      <c r="DU1" s="12" t="s">
        <v>120</v>
      </c>
      <c r="DV1" s="12" t="s">
        <v>121</v>
      </c>
      <c r="DW1" s="12" t="s">
        <v>122</v>
      </c>
      <c r="DX1" s="12" t="s">
        <v>123</v>
      </c>
      <c r="DY1" s="12" t="s">
        <v>124</v>
      </c>
      <c r="DZ1" s="12" t="s">
        <v>125</v>
      </c>
      <c r="EA1" s="12" t="s">
        <v>126</v>
      </c>
      <c r="EB1" s="12" t="s">
        <v>127</v>
      </c>
      <c r="EC1" s="12" t="s">
        <v>128</v>
      </c>
      <c r="ED1" s="12" t="s">
        <v>129</v>
      </c>
      <c r="EE1" s="12" t="s">
        <v>130</v>
      </c>
      <c r="EF1" s="12" t="s">
        <v>131</v>
      </c>
      <c r="EG1" s="4" t="s">
        <v>133</v>
      </c>
      <c r="EH1" s="13" t="s">
        <v>134</v>
      </c>
      <c r="EI1" s="13" t="s">
        <v>135</v>
      </c>
      <c r="EJ1" s="13" t="s">
        <v>136</v>
      </c>
      <c r="EK1" s="13" t="s">
        <v>137</v>
      </c>
      <c r="EL1" s="13" t="s">
        <v>138</v>
      </c>
      <c r="EM1" s="13" t="s">
        <v>139</v>
      </c>
      <c r="EN1" s="13" t="s">
        <v>140</v>
      </c>
      <c r="EO1" s="7" t="s">
        <v>141</v>
      </c>
      <c r="EP1" s="14" t="s">
        <v>142</v>
      </c>
      <c r="EQ1" s="14" t="s">
        <v>143</v>
      </c>
      <c r="ER1" s="13" t="s">
        <v>144</v>
      </c>
      <c r="ES1" s="13" t="s">
        <v>145</v>
      </c>
      <c r="ET1" s="15" t="s">
        <v>146</v>
      </c>
      <c r="EU1" s="15" t="s">
        <v>147</v>
      </c>
      <c r="EV1" s="15" t="s">
        <v>148</v>
      </c>
      <c r="EW1" s="15" t="s">
        <v>149</v>
      </c>
      <c r="EX1" s="15" t="s">
        <v>150</v>
      </c>
      <c r="EY1" s="15" t="s">
        <v>151</v>
      </c>
      <c r="EZ1" s="3" t="s">
        <v>152</v>
      </c>
      <c r="FA1" s="3" t="s">
        <v>153</v>
      </c>
      <c r="FB1" s="3" t="s">
        <v>154</v>
      </c>
      <c r="FC1" s="3" t="s">
        <v>155</v>
      </c>
      <c r="FD1" s="3" t="s">
        <v>156</v>
      </c>
      <c r="FE1" s="3" t="s">
        <v>157</v>
      </c>
      <c r="FF1" s="3" t="s">
        <v>158</v>
      </c>
      <c r="FG1" s="3" t="s">
        <v>159</v>
      </c>
      <c r="FH1" s="3" t="s">
        <v>160</v>
      </c>
      <c r="FI1" s="3" t="s">
        <v>161</v>
      </c>
      <c r="FJ1" s="3" t="s">
        <v>162</v>
      </c>
      <c r="FK1" s="3" t="s">
        <v>163</v>
      </c>
      <c r="FL1" s="3" t="s">
        <v>164</v>
      </c>
      <c r="FM1" s="16" t="s">
        <v>166</v>
      </c>
      <c r="FN1" s="4" t="s">
        <v>167</v>
      </c>
      <c r="FO1" s="4" t="s">
        <v>168</v>
      </c>
      <c r="FP1" s="7" t="s">
        <v>169</v>
      </c>
      <c r="FQ1" s="7" t="s">
        <v>170</v>
      </c>
      <c r="FR1" s="7" t="s">
        <v>171</v>
      </c>
      <c r="FS1" s="7" t="s">
        <v>172</v>
      </c>
      <c r="FT1" s="7" t="s">
        <v>173</v>
      </c>
      <c r="FU1" s="7" t="s">
        <v>174</v>
      </c>
      <c r="FV1" s="7" t="s">
        <v>175</v>
      </c>
      <c r="FW1" s="7" t="s">
        <v>176</v>
      </c>
      <c r="FX1" s="7" t="s">
        <v>177</v>
      </c>
      <c r="FY1" s="7" t="s">
        <v>178</v>
      </c>
      <c r="FZ1" s="7" t="s">
        <v>179</v>
      </c>
      <c r="GA1" s="7" t="s">
        <v>180</v>
      </c>
      <c r="GB1" s="7" t="s">
        <v>181</v>
      </c>
      <c r="GC1" s="9" t="s">
        <v>183</v>
      </c>
      <c r="GD1" s="4" t="s">
        <v>184</v>
      </c>
      <c r="GE1" s="4" t="s">
        <v>185</v>
      </c>
      <c r="GF1" s="4" t="s">
        <v>186</v>
      </c>
      <c r="GG1" s="4" t="s">
        <v>187</v>
      </c>
      <c r="GH1" s="4" t="s">
        <v>188</v>
      </c>
      <c r="GI1" s="4" t="s">
        <v>189</v>
      </c>
      <c r="GJ1" s="4" t="s">
        <v>190</v>
      </c>
      <c r="GK1" s="4" t="s">
        <v>191</v>
      </c>
      <c r="GL1" s="4" t="s">
        <v>192</v>
      </c>
      <c r="GM1" s="4" t="s">
        <v>193</v>
      </c>
      <c r="GN1" s="4" t="s">
        <v>194</v>
      </c>
      <c r="GO1" s="4" t="s">
        <v>195</v>
      </c>
      <c r="GP1" s="17" t="s">
        <v>197</v>
      </c>
      <c r="GQ1" s="4" t="s">
        <v>198</v>
      </c>
      <c r="GR1" s="18" t="s">
        <v>199</v>
      </c>
      <c r="GS1" s="18" t="s">
        <v>200</v>
      </c>
      <c r="GT1" s="19" t="s">
        <v>201</v>
      </c>
      <c r="GU1" s="19" t="s">
        <v>202</v>
      </c>
      <c r="GV1" s="4" t="s">
        <v>203</v>
      </c>
      <c r="GW1" s="4" t="s">
        <v>204</v>
      </c>
      <c r="GX1" s="4" t="s">
        <v>205</v>
      </c>
      <c r="GY1" s="19" t="s">
        <v>206</v>
      </c>
      <c r="GZ1" s="4" t="s">
        <v>207</v>
      </c>
      <c r="HA1" s="4" t="s">
        <v>208</v>
      </c>
      <c r="HB1" s="4" t="s">
        <v>209</v>
      </c>
      <c r="HC1" s="20" t="s">
        <v>210</v>
      </c>
      <c r="HD1" s="21" t="s">
        <v>211</v>
      </c>
      <c r="HE1" s="4" t="s">
        <v>212</v>
      </c>
      <c r="HF1" s="22">
        <v>11</v>
      </c>
      <c r="HG1" s="22">
        <v>10</v>
      </c>
      <c r="HH1" s="22">
        <v>16</v>
      </c>
    </row>
    <row r="2" spans="1:216" x14ac:dyDescent="0.25">
      <c r="A2" s="23" t="s">
        <v>213</v>
      </c>
      <c r="B2" s="24">
        <v>2</v>
      </c>
      <c r="C2" s="24">
        <v>2</v>
      </c>
      <c r="D2" s="24">
        <f t="shared" ref="D2:D36" si="0">SUM(E2:M2)</f>
        <v>2723</v>
      </c>
      <c r="E2" s="24">
        <v>289</v>
      </c>
      <c r="F2" s="24">
        <v>0</v>
      </c>
      <c r="G2" s="24">
        <v>224</v>
      </c>
      <c r="H2" s="24">
        <v>84</v>
      </c>
      <c r="I2" s="24">
        <v>581</v>
      </c>
      <c r="J2" s="24">
        <v>330</v>
      </c>
      <c r="K2" s="24">
        <v>0</v>
      </c>
      <c r="L2" s="24">
        <v>1155</v>
      </c>
      <c r="M2" s="24">
        <v>60</v>
      </c>
      <c r="N2" s="24">
        <v>2</v>
      </c>
      <c r="O2" s="24">
        <v>2</v>
      </c>
      <c r="P2" s="24">
        <v>3</v>
      </c>
      <c r="Q2" s="24">
        <v>3</v>
      </c>
      <c r="R2" s="24">
        <f t="shared" ref="R2:R36" si="1">Q2-P2</f>
        <v>0</v>
      </c>
      <c r="S2" s="25">
        <v>2823</v>
      </c>
      <c r="T2" s="26">
        <v>132</v>
      </c>
      <c r="U2" s="26">
        <v>148</v>
      </c>
      <c r="V2" s="26">
        <v>165</v>
      </c>
      <c r="W2" s="26">
        <f t="shared" ref="W2:W36" si="2">U2-T2</f>
        <v>16</v>
      </c>
      <c r="X2" s="26">
        <v>291</v>
      </c>
      <c r="Y2" s="25">
        <v>2850</v>
      </c>
      <c r="Z2" s="26">
        <v>841</v>
      </c>
      <c r="AA2" s="26">
        <v>967</v>
      </c>
      <c r="AB2" s="26">
        <v>980</v>
      </c>
      <c r="AC2" s="26">
        <f t="shared" ref="AC2:AC36" si="3">AB2-AA2</f>
        <v>13</v>
      </c>
      <c r="AD2" s="27">
        <f t="shared" ref="AD2:AD36" si="4">AC2/(AA2/100)</f>
        <v>1.344364012409514</v>
      </c>
      <c r="AE2" s="28"/>
      <c r="AF2" s="29">
        <f>[1]Лист1!B7</f>
        <v>2850</v>
      </c>
      <c r="AG2" s="29"/>
      <c r="AH2" s="29">
        <v>2703</v>
      </c>
      <c r="AI2" s="30">
        <v>621</v>
      </c>
      <c r="AJ2" s="30">
        <v>815</v>
      </c>
      <c r="AK2" s="31">
        <f t="shared" ref="AK2:AK36" si="5">AJ2/(S2/100)</f>
        <v>28.869996457669146</v>
      </c>
      <c r="AL2" s="31">
        <f t="shared" ref="AL2:AL36" si="6">AJ2/(Y2/100)</f>
        <v>28.596491228070175</v>
      </c>
      <c r="AM2" s="32">
        <v>1550</v>
      </c>
      <c r="AN2" s="32">
        <v>1566</v>
      </c>
      <c r="AO2" s="32">
        <v>2001</v>
      </c>
      <c r="AP2" s="32">
        <v>2048</v>
      </c>
      <c r="AQ2" s="32">
        <v>2064</v>
      </c>
      <c r="AR2" s="32">
        <v>2064</v>
      </c>
      <c r="AS2" s="32">
        <v>2064</v>
      </c>
      <c r="AT2" s="32">
        <v>2036</v>
      </c>
      <c r="AU2" s="32">
        <v>2020</v>
      </c>
      <c r="AV2" s="32">
        <v>1999</v>
      </c>
      <c r="AW2" s="32">
        <v>1971</v>
      </c>
      <c r="AX2" s="32">
        <v>1970</v>
      </c>
      <c r="AY2" s="32">
        <v>1960</v>
      </c>
      <c r="AZ2" s="32">
        <v>1960</v>
      </c>
      <c r="BA2" s="32">
        <v>1961</v>
      </c>
      <c r="BB2" s="32">
        <v>1962</v>
      </c>
      <c r="BC2" s="32">
        <v>1962</v>
      </c>
      <c r="BD2" s="32">
        <v>1962</v>
      </c>
      <c r="BE2" s="32">
        <v>1962</v>
      </c>
      <c r="BF2" s="33">
        <f t="shared" ref="BF2:BF37" si="7">AS2/AH2</f>
        <v>0.7635960044395117</v>
      </c>
      <c r="BG2" s="34"/>
      <c r="BH2" s="34"/>
      <c r="BI2" s="34"/>
      <c r="BJ2" s="33">
        <f t="shared" ref="BJ2:BJ37" si="8">AT2/AH2</f>
        <v>0.7532371439141694</v>
      </c>
      <c r="BK2" s="33">
        <f t="shared" ref="BK2:BK37" si="9">AU2/AH2</f>
        <v>0.74731779504254536</v>
      </c>
      <c r="BL2" s="33">
        <f t="shared" ref="BL2:BL37" si="10">AV2/AH2</f>
        <v>0.73954864964853861</v>
      </c>
      <c r="BM2" s="33">
        <f t="shared" ref="BM2:BM37" si="11">AW2/AH2</f>
        <v>0.72918978912319643</v>
      </c>
      <c r="BN2" s="33">
        <f t="shared" ref="BN2:BN37" si="12">AX2/AH2</f>
        <v>0.72881982981871996</v>
      </c>
      <c r="BO2" s="33">
        <f t="shared" ref="BO2:BO37" si="13">AY2/AH2</f>
        <v>0.72512023677395487</v>
      </c>
      <c r="BP2" s="33">
        <f t="shared" ref="BP2:BP37" si="14">AZ2/AH2</f>
        <v>0.72512023677395487</v>
      </c>
      <c r="BQ2" s="33">
        <f t="shared" ref="BQ2:BQ37" si="15">BA2/AH2</f>
        <v>0.72549019607843135</v>
      </c>
      <c r="BR2" s="33">
        <f t="shared" ref="BR2:BR37" si="16">BB2/AH2</f>
        <v>0.72586015538290793</v>
      </c>
      <c r="BS2" s="33">
        <f>BC2/AH2</f>
        <v>0.72586015538290793</v>
      </c>
      <c r="BT2" s="33">
        <f>BD2/AH2</f>
        <v>0.72586015538290793</v>
      </c>
      <c r="BU2" s="33">
        <f>BE2/AH2</f>
        <v>0.72586015538290793</v>
      </c>
      <c r="BV2" s="35">
        <v>17810</v>
      </c>
      <c r="BW2" s="35">
        <v>100</v>
      </c>
      <c r="BX2" s="36"/>
      <c r="BY2" s="36">
        <v>26</v>
      </c>
      <c r="BZ2" s="36">
        <v>39</v>
      </c>
      <c r="CA2" s="36">
        <v>55</v>
      </c>
      <c r="CB2" s="36">
        <v>91</v>
      </c>
      <c r="CC2" s="36">
        <v>92</v>
      </c>
      <c r="CD2" s="36">
        <v>100</v>
      </c>
      <c r="CE2" s="36">
        <v>100</v>
      </c>
      <c r="CF2" s="36">
        <v>100</v>
      </c>
      <c r="CG2" s="36">
        <v>100</v>
      </c>
      <c r="CH2" s="36">
        <v>100</v>
      </c>
      <c r="CI2" s="36">
        <v>100</v>
      </c>
      <c r="CJ2" s="36">
        <v>100</v>
      </c>
      <c r="CK2" s="33">
        <f t="shared" ref="CK2:CK8" si="17">BX2/AH2</f>
        <v>0</v>
      </c>
      <c r="CL2" s="37">
        <v>387</v>
      </c>
      <c r="CM2" s="37">
        <v>644</v>
      </c>
      <c r="CN2" s="37">
        <v>477</v>
      </c>
      <c r="CO2" s="37">
        <v>839</v>
      </c>
      <c r="CP2" s="37">
        <v>844</v>
      </c>
      <c r="CQ2" s="37">
        <v>854</v>
      </c>
      <c r="CR2" s="37">
        <v>862</v>
      </c>
      <c r="CS2" s="37">
        <v>862</v>
      </c>
      <c r="CT2" s="37">
        <v>862</v>
      </c>
      <c r="CU2" s="33">
        <f t="shared" ref="CU2:CU8" si="18">BY2/AH2</f>
        <v>9.6189419163891978E-3</v>
      </c>
      <c r="CV2" s="33">
        <f t="shared" ref="CV2:CV8" si="19">BZ2/AH2</f>
        <v>1.4428412874583796E-2</v>
      </c>
      <c r="CW2" s="33">
        <f t="shared" ref="CW2:CW8" si="20">CA2/AH2</f>
        <v>2.0347761746207917E-2</v>
      </c>
      <c r="CX2" s="33">
        <f t="shared" ref="CX2:CX8" si="21">CB2/AH2</f>
        <v>3.3666296707362188E-2</v>
      </c>
      <c r="CY2" s="33">
        <f t="shared" ref="CY2:CY8" si="22">CC2/AH2</f>
        <v>3.4036256011838698E-2</v>
      </c>
      <c r="CZ2" s="33">
        <f t="shared" ref="CZ2:CZ8" si="23">CD2/AH2</f>
        <v>3.699593044765076E-2</v>
      </c>
      <c r="DA2" s="33">
        <f t="shared" ref="DA2:DA8" si="24">CE2/AH2</f>
        <v>3.699593044765076E-2</v>
      </c>
      <c r="DB2" s="33">
        <f t="shared" ref="DB2:DB8" si="25">CF2/AH2</f>
        <v>3.699593044765076E-2</v>
      </c>
      <c r="DC2" s="33">
        <f t="shared" ref="DC2:DC8" si="26">CG2/AH2</f>
        <v>3.699593044765076E-2</v>
      </c>
      <c r="DD2" s="33">
        <f t="shared" ref="DD2:DD8" si="27">CH2/AH2</f>
        <v>3.699593044765076E-2</v>
      </c>
      <c r="DE2" s="33">
        <f>CI2/AH2</f>
        <v>3.699593044765076E-2</v>
      </c>
      <c r="DF2" s="33">
        <f>CJ2/AH2</f>
        <v>3.699593044765076E-2</v>
      </c>
      <c r="DG2" s="38">
        <f t="shared" ref="DG2:DJ36" si="28">AS2+BX2</f>
        <v>2064</v>
      </c>
      <c r="DH2" s="38">
        <f t="shared" si="28"/>
        <v>2062</v>
      </c>
      <c r="DI2" s="38">
        <f t="shared" si="28"/>
        <v>2059</v>
      </c>
      <c r="DJ2" s="38">
        <f t="shared" si="28"/>
        <v>2054</v>
      </c>
      <c r="DK2" s="38">
        <f t="shared" ref="DK2:DK37" si="29">CB2+AW2</f>
        <v>2062</v>
      </c>
      <c r="DL2" s="38">
        <f t="shared" ref="DL2:DM37" si="30">AX2+CC2</f>
        <v>2062</v>
      </c>
      <c r="DM2" s="38">
        <f t="shared" si="30"/>
        <v>2060</v>
      </c>
      <c r="DN2" s="38">
        <f t="shared" ref="DN2:DN37" si="31">CE2+AZ2</f>
        <v>2060</v>
      </c>
      <c r="DO2" s="38">
        <f t="shared" ref="DO2:DO37" si="32">BA2+CF2</f>
        <v>2061</v>
      </c>
      <c r="DP2" s="38">
        <f>CG2+BB2</f>
        <v>2062</v>
      </c>
      <c r="DQ2" s="38">
        <f>CH2+BC2</f>
        <v>2062</v>
      </c>
      <c r="DR2" s="38">
        <f>BD2+CI2</f>
        <v>2062</v>
      </c>
      <c r="DS2" s="38">
        <f>BE2+CJ2</f>
        <v>2062</v>
      </c>
      <c r="DT2" s="39">
        <f t="shared" ref="DT2:DT37" si="33">(AS2+BX2)/AH2</f>
        <v>0.7635960044395117</v>
      </c>
      <c r="DU2" s="39">
        <f t="shared" ref="DU2:DU37" si="34">(AT2+BY2)/AH2</f>
        <v>0.76285608583055864</v>
      </c>
      <c r="DV2" s="39">
        <f t="shared" ref="DV2:DV37" si="35">DI2/AH2</f>
        <v>0.7617462079171291</v>
      </c>
      <c r="DW2" s="39">
        <f t="shared" ref="DW2:DW37" si="36">DJ2/AH2</f>
        <v>0.75989641139474662</v>
      </c>
      <c r="DX2" s="39">
        <f t="shared" ref="DX2:DX37" si="37">DK2/AH2</f>
        <v>0.76285608583055864</v>
      </c>
      <c r="DY2" s="39">
        <f t="shared" ref="DY2:DY37" si="38">DL2/AH2</f>
        <v>0.76285608583055864</v>
      </c>
      <c r="DZ2" s="39">
        <f t="shared" ref="DZ2:DZ37" si="39">DM2/AH2</f>
        <v>0.76211616722160558</v>
      </c>
      <c r="EA2" s="39">
        <f t="shared" ref="EA2:EA37" si="40">DN2/AH2</f>
        <v>0.76211616722160558</v>
      </c>
      <c r="EB2" s="39">
        <f t="shared" ref="EB2:EB37" si="41">DO2/AH2</f>
        <v>0.76248612652608216</v>
      </c>
      <c r="EC2" s="39">
        <f t="shared" ref="EC2:EC37" si="42">DP2/AH2</f>
        <v>0.76285608583055864</v>
      </c>
      <c r="ED2" s="39">
        <f>DQ2/AH2</f>
        <v>0.76285608583055864</v>
      </c>
      <c r="EE2" s="39">
        <f>DR2/AH2</f>
        <v>0.76285608583055864</v>
      </c>
      <c r="EF2" s="39">
        <f>DS2/AH2</f>
        <v>0.76285608583055864</v>
      </c>
      <c r="EG2" s="40">
        <v>879</v>
      </c>
      <c r="EH2" s="41">
        <f t="shared" ref="EH2:EH36" si="43">(AI2+BG2)/AF2</f>
        <v>0.21789473684210525</v>
      </c>
      <c r="EI2" s="41">
        <f t="shared" ref="EI2:EI36" si="44">(AJ2+BH2)/AF2</f>
        <v>0.28596491228070176</v>
      </c>
      <c r="EJ2" s="41">
        <f t="shared" ref="EJ2:EJ36" si="45">(AM2+BI2)/AF2</f>
        <v>0.54385964912280704</v>
      </c>
      <c r="EK2" s="41">
        <f t="shared" ref="EK2:EK36" si="46">(AN2+BI2)/AF2</f>
        <v>0.54947368421052634</v>
      </c>
      <c r="EL2" s="41">
        <f t="shared" ref="EL2:EL36" si="47">(AO2+BI2)/AF2</f>
        <v>0.70210526315789479</v>
      </c>
      <c r="EM2" s="41">
        <f t="shared" ref="EM2:EM36" si="48">(AP2+BI2)/AF2</f>
        <v>0.71859649122807012</v>
      </c>
      <c r="EN2" s="41">
        <f t="shared" ref="EN2:EN37" si="49">AQ2/AF2</f>
        <v>0.72421052631578953</v>
      </c>
      <c r="EO2" s="33">
        <f t="shared" ref="EO2:EO36" si="50">AR2/AH2</f>
        <v>0.7635960044395117</v>
      </c>
      <c r="EP2" s="41">
        <f t="shared" ref="EP2:EP36" si="51">CL2/AF2</f>
        <v>0.13578947368421052</v>
      </c>
      <c r="EQ2" s="41">
        <f t="shared" ref="EQ2:EQ36" si="52">CM2/AF2</f>
        <v>0.22596491228070176</v>
      </c>
      <c r="ER2" s="42">
        <v>102</v>
      </c>
      <c r="ES2" s="42">
        <v>57</v>
      </c>
      <c r="ET2" s="43">
        <v>6.67</v>
      </c>
      <c r="EU2" s="41">
        <f t="shared" ref="EU2:EU36" si="53">CO2/AF2</f>
        <v>0.2943859649122807</v>
      </c>
      <c r="EV2" s="41">
        <f t="shared" ref="EV2:EV37" si="54">CP2/AF2</f>
        <v>0.29614035087719298</v>
      </c>
      <c r="EW2" s="41">
        <f t="shared" ref="EW2:EW36" si="55">CQ2/AF2</f>
        <v>0.29964912280701755</v>
      </c>
      <c r="EX2" s="41">
        <f t="shared" ref="EX2:EX37" si="56">CR2/AF2</f>
        <v>0.3024561403508772</v>
      </c>
      <c r="EY2" s="41">
        <f t="shared" ref="EY2:EY36" si="57">CS2/AF2</f>
        <v>0.3024561403508772</v>
      </c>
      <c r="EZ2" s="44">
        <v>901</v>
      </c>
      <c r="FA2" s="44">
        <v>916</v>
      </c>
      <c r="FB2" s="44">
        <v>928</v>
      </c>
      <c r="FC2" s="44">
        <v>1025</v>
      </c>
      <c r="FD2" s="44">
        <v>1052</v>
      </c>
      <c r="FE2" s="44">
        <v>1081</v>
      </c>
      <c r="FF2" s="44">
        <v>1088</v>
      </c>
      <c r="FG2" s="44">
        <v>1107</v>
      </c>
      <c r="FH2" s="44">
        <v>1121</v>
      </c>
      <c r="FI2" s="44">
        <v>1123</v>
      </c>
      <c r="FJ2" s="44">
        <v>1184</v>
      </c>
      <c r="FK2" s="44">
        <v>1485</v>
      </c>
      <c r="FL2" s="45">
        <v>1485</v>
      </c>
      <c r="FM2" s="33">
        <f t="shared" ref="FM2:FM37" si="58">EG2/AH2</f>
        <v>0.32519422863485015</v>
      </c>
      <c r="FN2" s="46">
        <v>5000</v>
      </c>
      <c r="FO2" s="46">
        <v>114</v>
      </c>
      <c r="FP2" s="33">
        <f t="shared" ref="FP2:FP37" si="59">EZ2/AH2</f>
        <v>0.33333333333333331</v>
      </c>
      <c r="FQ2" s="33">
        <f t="shared" ref="FQ2:FQ37" si="60">FA2/AH2</f>
        <v>0.33888272290048094</v>
      </c>
      <c r="FR2" s="33">
        <f t="shared" ref="FR2:FR37" si="61">FB2/AH2</f>
        <v>0.34332223455419902</v>
      </c>
      <c r="FS2" s="33">
        <f t="shared" ref="FS2:FS37" si="62">FC2/AH2</f>
        <v>0.37920828708842025</v>
      </c>
      <c r="FT2" s="33">
        <f t="shared" ref="FT2:FT37" si="63">FD2/AH2</f>
        <v>0.38919718830928596</v>
      </c>
      <c r="FU2" s="33">
        <f t="shared" ref="FU2:FU37" si="64">FE2/AH2</f>
        <v>0.39992600813910467</v>
      </c>
      <c r="FV2" s="33">
        <f t="shared" ref="FV2:FV37" si="65">FF2/AH2</f>
        <v>0.40251572327044027</v>
      </c>
      <c r="FW2" s="33">
        <f t="shared" ref="FW2:FW37" si="66">FG2/AH2</f>
        <v>0.40954495005549391</v>
      </c>
      <c r="FX2" s="33">
        <f t="shared" ref="FX2:FX37" si="67">FH2/AH2</f>
        <v>0.414724380318165</v>
      </c>
      <c r="FY2" s="33">
        <f t="shared" ref="FY2:FY37" si="68">FI2/AH2</f>
        <v>0.415464298927118</v>
      </c>
      <c r="FZ2" s="33">
        <f t="shared" ref="FZ2:FZ37" si="69">FJ2/AH2</f>
        <v>0.43803181650018497</v>
      </c>
      <c r="GA2" s="33">
        <f t="shared" ref="GA2:GA16" si="70">FK2/AH2</f>
        <v>0.54938956714761378</v>
      </c>
      <c r="GB2" s="33">
        <f>FL2/AH2</f>
        <v>0.54938956714761378</v>
      </c>
      <c r="GC2" s="47">
        <f>GB2-EF2</f>
        <v>-0.21346651868294486</v>
      </c>
      <c r="GD2" s="48">
        <v>6</v>
      </c>
      <c r="GE2" s="48">
        <v>7</v>
      </c>
      <c r="GF2" s="48">
        <v>9</v>
      </c>
      <c r="GG2" s="48">
        <v>10</v>
      </c>
      <c r="GH2" s="48">
        <v>10</v>
      </c>
      <c r="GI2" s="48">
        <v>10</v>
      </c>
      <c r="GJ2" s="48">
        <v>10</v>
      </c>
      <c r="GK2" s="48">
        <v>10</v>
      </c>
      <c r="GL2" s="48">
        <v>10</v>
      </c>
      <c r="GM2" s="48">
        <v>10</v>
      </c>
      <c r="GN2" s="48">
        <v>10</v>
      </c>
      <c r="GO2" s="48">
        <v>10</v>
      </c>
      <c r="GP2" s="49">
        <f t="shared" ref="GP2:GP8" si="71">GO2/$HG$1</f>
        <v>1</v>
      </c>
      <c r="GQ2" s="48"/>
      <c r="GR2" s="50">
        <f t="shared" ref="GR2:GR8" si="72">FO2/(AF2/100)</f>
        <v>4</v>
      </c>
      <c r="GS2" s="51"/>
      <c r="GT2" s="52"/>
      <c r="GU2" s="52"/>
      <c r="GV2" s="53"/>
      <c r="GW2" s="53">
        <v>776398.5</v>
      </c>
      <c r="GX2" s="53"/>
      <c r="GY2" s="52"/>
      <c r="GZ2" s="53"/>
      <c r="HA2" s="53"/>
      <c r="HB2" s="53"/>
      <c r="HC2" s="54">
        <f t="shared" ref="HC2:HC36" si="73">AB2/(S2/100)</f>
        <v>34.714842366277011</v>
      </c>
      <c r="HD2" s="54">
        <f t="shared" ref="HD2:HD36" si="74">AB2/(Y2/100)</f>
        <v>34.385964912280699</v>
      </c>
      <c r="HE2" s="48">
        <f t="shared" ref="HE2:HE36" si="75">BH2/(AF2/100)</f>
        <v>0</v>
      </c>
    </row>
    <row r="3" spans="1:216" x14ac:dyDescent="0.25">
      <c r="A3" s="23" t="s">
        <v>214</v>
      </c>
      <c r="B3" s="24">
        <v>2</v>
      </c>
      <c r="C3" s="24">
        <v>7</v>
      </c>
      <c r="D3" s="24">
        <f t="shared" si="0"/>
        <v>3310</v>
      </c>
      <c r="E3" s="24">
        <v>463</v>
      </c>
      <c r="F3" s="24">
        <v>0</v>
      </c>
      <c r="G3" s="24">
        <v>473</v>
      </c>
      <c r="H3" s="24">
        <v>121</v>
      </c>
      <c r="I3" s="24">
        <v>385</v>
      </c>
      <c r="J3" s="24">
        <v>1308</v>
      </c>
      <c r="K3" s="24">
        <v>109</v>
      </c>
      <c r="L3" s="24">
        <v>451</v>
      </c>
      <c r="M3" s="24">
        <v>0</v>
      </c>
      <c r="N3" s="24">
        <v>31</v>
      </c>
      <c r="O3" s="24">
        <v>31</v>
      </c>
      <c r="P3" s="24">
        <v>34</v>
      </c>
      <c r="Q3" s="24">
        <v>34</v>
      </c>
      <c r="R3" s="24">
        <f t="shared" si="1"/>
        <v>0</v>
      </c>
      <c r="S3" s="25">
        <v>6562</v>
      </c>
      <c r="T3" s="26">
        <v>1444</v>
      </c>
      <c r="U3" s="26">
        <v>1626</v>
      </c>
      <c r="V3" s="26">
        <v>1640</v>
      </c>
      <c r="W3" s="26">
        <f t="shared" si="2"/>
        <v>182</v>
      </c>
      <c r="X3" s="26">
        <v>2429</v>
      </c>
      <c r="Y3" s="25">
        <v>6764</v>
      </c>
      <c r="Z3" s="26">
        <v>3338</v>
      </c>
      <c r="AA3" s="26">
        <v>5372</v>
      </c>
      <c r="AB3" s="26">
        <v>5417</v>
      </c>
      <c r="AC3" s="26">
        <f t="shared" si="3"/>
        <v>45</v>
      </c>
      <c r="AD3" s="27">
        <f t="shared" si="4"/>
        <v>0.83767684288905442</v>
      </c>
      <c r="AE3" s="28">
        <v>1733</v>
      </c>
      <c r="AF3" s="29">
        <f>[1]Лист1!B8</f>
        <v>6562</v>
      </c>
      <c r="AG3" s="56">
        <v>4922</v>
      </c>
      <c r="AH3" s="56">
        <v>7011</v>
      </c>
      <c r="AI3" s="30">
        <v>4394</v>
      </c>
      <c r="AJ3" s="30">
        <v>4430</v>
      </c>
      <c r="AK3" s="31">
        <f t="shared" si="5"/>
        <v>67.509905516610786</v>
      </c>
      <c r="AL3" s="31">
        <f t="shared" si="6"/>
        <v>65.493790656416323</v>
      </c>
      <c r="AM3" s="32">
        <v>4184</v>
      </c>
      <c r="AN3" s="32">
        <v>4203</v>
      </c>
      <c r="AO3" s="32">
        <v>4223</v>
      </c>
      <c r="AP3" s="32">
        <v>4309</v>
      </c>
      <c r="AQ3" s="32">
        <v>4765</v>
      </c>
      <c r="AR3" s="32">
        <v>4797</v>
      </c>
      <c r="AS3" s="32">
        <v>4498</v>
      </c>
      <c r="AT3" s="32">
        <v>4513</v>
      </c>
      <c r="AU3" s="32">
        <v>4642</v>
      </c>
      <c r="AV3" s="32">
        <v>4737</v>
      </c>
      <c r="AW3" s="32">
        <v>4790</v>
      </c>
      <c r="AX3" s="32">
        <v>4833</v>
      </c>
      <c r="AY3" s="32">
        <v>4851</v>
      </c>
      <c r="AZ3" s="32">
        <v>4861</v>
      </c>
      <c r="BA3" s="32">
        <v>4881</v>
      </c>
      <c r="BB3" s="32">
        <v>4938</v>
      </c>
      <c r="BC3" s="32">
        <v>4968</v>
      </c>
      <c r="BD3" s="32">
        <v>4983</v>
      </c>
      <c r="BE3" s="32">
        <v>5002</v>
      </c>
      <c r="BF3" s="33">
        <f t="shared" si="7"/>
        <v>0.64156325773784051</v>
      </c>
      <c r="BG3" s="34"/>
      <c r="BH3" s="34"/>
      <c r="BI3" s="34">
        <v>326</v>
      </c>
      <c r="BJ3" s="33">
        <f t="shared" si="8"/>
        <v>0.64370275281700184</v>
      </c>
      <c r="BK3" s="33">
        <f t="shared" si="9"/>
        <v>0.66210241049778917</v>
      </c>
      <c r="BL3" s="33">
        <f t="shared" si="10"/>
        <v>0.67565254599914415</v>
      </c>
      <c r="BM3" s="33">
        <f t="shared" si="11"/>
        <v>0.68321209527884752</v>
      </c>
      <c r="BN3" s="33">
        <f t="shared" si="12"/>
        <v>0.68934531450577663</v>
      </c>
      <c r="BO3" s="33">
        <f t="shared" si="13"/>
        <v>0.69191270860077025</v>
      </c>
      <c r="BP3" s="33">
        <f t="shared" si="14"/>
        <v>0.6933390386535444</v>
      </c>
      <c r="BQ3" s="33">
        <f t="shared" si="15"/>
        <v>0.69619169875909281</v>
      </c>
      <c r="BR3" s="33">
        <f t="shared" si="16"/>
        <v>0.70432178005990587</v>
      </c>
      <c r="BS3" s="33">
        <f t="shared" ref="BS3:BS37" si="76">BC3/AH3</f>
        <v>0.70860077021822854</v>
      </c>
      <c r="BT3" s="33">
        <f t="shared" ref="BT3:BT39" si="77">BD3/AH3</f>
        <v>0.71074026529738976</v>
      </c>
      <c r="BU3" s="33">
        <f t="shared" ref="BU3:BU37" si="78">BE3/AH3</f>
        <v>0.71345029239766078</v>
      </c>
      <c r="BV3" s="35">
        <v>5460</v>
      </c>
      <c r="BW3" s="35">
        <v>334</v>
      </c>
      <c r="BX3" s="36">
        <v>327</v>
      </c>
      <c r="BY3" s="36">
        <v>331</v>
      </c>
      <c r="BZ3" s="36">
        <v>333</v>
      </c>
      <c r="CA3" s="36">
        <v>333</v>
      </c>
      <c r="CB3" s="36">
        <v>334</v>
      </c>
      <c r="CC3" s="36">
        <v>334</v>
      </c>
      <c r="CD3" s="36">
        <v>334</v>
      </c>
      <c r="CE3" s="36">
        <v>334</v>
      </c>
      <c r="CF3" s="36">
        <v>334</v>
      </c>
      <c r="CG3" s="36">
        <v>334</v>
      </c>
      <c r="CH3" s="36">
        <v>334</v>
      </c>
      <c r="CI3" s="36">
        <v>334</v>
      </c>
      <c r="CJ3" s="36">
        <v>334</v>
      </c>
      <c r="CK3" s="33">
        <f t="shared" si="17"/>
        <v>4.6640992725716729E-2</v>
      </c>
      <c r="CL3" s="37">
        <v>1767</v>
      </c>
      <c r="CM3" s="37">
        <v>1783</v>
      </c>
      <c r="CN3" s="37">
        <v>1876</v>
      </c>
      <c r="CO3" s="37">
        <v>1891</v>
      </c>
      <c r="CP3" s="37">
        <v>1925</v>
      </c>
      <c r="CQ3" s="37">
        <v>1951</v>
      </c>
      <c r="CR3" s="37">
        <v>1991</v>
      </c>
      <c r="CS3" s="37">
        <v>1994</v>
      </c>
      <c r="CT3" s="37">
        <v>2016</v>
      </c>
      <c r="CU3" s="33">
        <f t="shared" si="18"/>
        <v>4.7211524746826418E-2</v>
      </c>
      <c r="CV3" s="33">
        <f t="shared" si="19"/>
        <v>4.7496790757381259E-2</v>
      </c>
      <c r="CW3" s="33">
        <f t="shared" si="20"/>
        <v>4.7496790757381259E-2</v>
      </c>
      <c r="CX3" s="33">
        <f t="shared" si="21"/>
        <v>4.7639423762658679E-2</v>
      </c>
      <c r="CY3" s="33">
        <f t="shared" si="22"/>
        <v>4.7639423762658679E-2</v>
      </c>
      <c r="CZ3" s="33">
        <f t="shared" si="23"/>
        <v>4.7639423762658679E-2</v>
      </c>
      <c r="DA3" s="33">
        <f t="shared" si="24"/>
        <v>4.7639423762658679E-2</v>
      </c>
      <c r="DB3" s="33">
        <f t="shared" si="25"/>
        <v>4.7639423762658679E-2</v>
      </c>
      <c r="DC3" s="33">
        <f t="shared" si="26"/>
        <v>4.7639423762658679E-2</v>
      </c>
      <c r="DD3" s="33">
        <f t="shared" si="27"/>
        <v>4.7639423762658679E-2</v>
      </c>
      <c r="DE3" s="33">
        <f t="shared" ref="DE3:DE12" si="79">CI3/AH3</f>
        <v>4.7639423762658679E-2</v>
      </c>
      <c r="DF3" s="33">
        <f t="shared" ref="DF3:DF34" si="80">CJ3/AH3</f>
        <v>4.7639423762658679E-2</v>
      </c>
      <c r="DG3" s="38">
        <f t="shared" si="28"/>
        <v>4825</v>
      </c>
      <c r="DH3" s="38">
        <f t="shared" si="28"/>
        <v>4844</v>
      </c>
      <c r="DI3" s="38">
        <f t="shared" si="28"/>
        <v>4975</v>
      </c>
      <c r="DJ3" s="38">
        <f t="shared" si="28"/>
        <v>5070</v>
      </c>
      <c r="DK3" s="38">
        <f t="shared" si="29"/>
        <v>5124</v>
      </c>
      <c r="DL3" s="38">
        <f t="shared" si="30"/>
        <v>5167</v>
      </c>
      <c r="DM3" s="38">
        <f t="shared" si="30"/>
        <v>5185</v>
      </c>
      <c r="DN3" s="38">
        <f t="shared" si="31"/>
        <v>5195</v>
      </c>
      <c r="DO3" s="38">
        <f t="shared" si="32"/>
        <v>5215</v>
      </c>
      <c r="DP3" s="38">
        <f t="shared" ref="DP3:DQ37" si="81">CG3+BB3</f>
        <v>5272</v>
      </c>
      <c r="DQ3" s="38">
        <f t="shared" si="81"/>
        <v>5302</v>
      </c>
      <c r="DR3" s="38">
        <f t="shared" ref="DR3:DS37" si="82">BD3+CI3</f>
        <v>5317</v>
      </c>
      <c r="DS3" s="38">
        <f t="shared" si="82"/>
        <v>5336</v>
      </c>
      <c r="DT3" s="39">
        <f t="shared" si="33"/>
        <v>0.68820425046355727</v>
      </c>
      <c r="DU3" s="39">
        <f t="shared" si="34"/>
        <v>0.69091427756382828</v>
      </c>
      <c r="DV3" s="39">
        <f t="shared" si="35"/>
        <v>0.7095992012551704</v>
      </c>
      <c r="DW3" s="39">
        <f t="shared" si="36"/>
        <v>0.72314933675652548</v>
      </c>
      <c r="DX3" s="39">
        <f t="shared" si="37"/>
        <v>0.73085151904150625</v>
      </c>
      <c r="DY3" s="39">
        <f t="shared" si="38"/>
        <v>0.73698473826843536</v>
      </c>
      <c r="DZ3" s="39">
        <f t="shared" si="39"/>
        <v>0.73955213236342887</v>
      </c>
      <c r="EA3" s="39">
        <f t="shared" si="40"/>
        <v>0.74097846241620313</v>
      </c>
      <c r="EB3" s="39">
        <f t="shared" si="41"/>
        <v>0.74383112252175154</v>
      </c>
      <c r="EC3" s="39">
        <f t="shared" si="42"/>
        <v>0.75196120382256459</v>
      </c>
      <c r="ED3" s="39">
        <f t="shared" ref="ED3:ED39" si="83">DQ3/AH3</f>
        <v>0.75624019398088715</v>
      </c>
      <c r="EE3" s="39">
        <f t="shared" ref="EE3:EE39" si="84">DR3/AH3</f>
        <v>0.75837968906004849</v>
      </c>
      <c r="EF3" s="39">
        <f t="shared" ref="EF3:EF39" si="85">DS3/AH3</f>
        <v>0.76108971616031951</v>
      </c>
      <c r="EG3" s="40">
        <v>2114</v>
      </c>
      <c r="EH3" s="41">
        <f t="shared" si="43"/>
        <v>0.66961292288936303</v>
      </c>
      <c r="EI3" s="41">
        <f t="shared" si="44"/>
        <v>0.67509905516610791</v>
      </c>
      <c r="EJ3" s="41">
        <f t="shared" si="45"/>
        <v>0.68729046022554097</v>
      </c>
      <c r="EK3" s="41">
        <f t="shared" si="46"/>
        <v>0.69018591892715631</v>
      </c>
      <c r="EL3" s="41">
        <f t="shared" si="47"/>
        <v>0.6932337701920146</v>
      </c>
      <c r="EM3" s="41">
        <f t="shared" si="48"/>
        <v>0.70633953063090527</v>
      </c>
      <c r="EN3" s="41">
        <f t="shared" si="49"/>
        <v>0.726150563852484</v>
      </c>
      <c r="EO3" s="33">
        <f t="shared" si="50"/>
        <v>0.68421052631578949</v>
      </c>
      <c r="EP3" s="41">
        <f t="shared" si="51"/>
        <v>0.26927765925022856</v>
      </c>
      <c r="EQ3" s="41">
        <f t="shared" si="52"/>
        <v>0.27171594026211521</v>
      </c>
      <c r="ER3" s="57">
        <v>21</v>
      </c>
      <c r="ES3" s="57">
        <v>20</v>
      </c>
      <c r="ET3" s="58">
        <v>60</v>
      </c>
      <c r="EU3" s="41">
        <f t="shared" si="53"/>
        <v>0.28817433709234991</v>
      </c>
      <c r="EV3" s="41">
        <f t="shared" si="54"/>
        <v>0.29335568424260894</v>
      </c>
      <c r="EW3" s="41">
        <f t="shared" si="55"/>
        <v>0.29731789088692473</v>
      </c>
      <c r="EX3" s="41">
        <f t="shared" si="56"/>
        <v>0.30341359341664126</v>
      </c>
      <c r="EY3" s="41">
        <f t="shared" si="57"/>
        <v>0.30387077110637001</v>
      </c>
      <c r="EZ3" s="44">
        <v>2148</v>
      </c>
      <c r="FA3" s="44">
        <v>2251</v>
      </c>
      <c r="FB3" s="44">
        <v>2283</v>
      </c>
      <c r="FC3" s="44">
        <v>2327</v>
      </c>
      <c r="FD3" s="44">
        <v>2334</v>
      </c>
      <c r="FE3" s="44">
        <v>2359</v>
      </c>
      <c r="FF3" s="44">
        <v>2356</v>
      </c>
      <c r="FG3" s="44">
        <v>2412</v>
      </c>
      <c r="FH3" s="44">
        <v>2651</v>
      </c>
      <c r="FI3" s="44">
        <v>2983</v>
      </c>
      <c r="FJ3" s="44">
        <v>2992</v>
      </c>
      <c r="FK3" s="44">
        <v>3005</v>
      </c>
      <c r="FL3" s="45">
        <v>3137</v>
      </c>
      <c r="FM3" s="33">
        <f t="shared" si="58"/>
        <v>0.3015261731564684</v>
      </c>
      <c r="FN3" s="46">
        <v>2800</v>
      </c>
      <c r="FO3" s="59">
        <v>328</v>
      </c>
      <c r="FP3" s="33">
        <f t="shared" si="59"/>
        <v>0.30637569533590076</v>
      </c>
      <c r="FQ3" s="33">
        <f t="shared" si="60"/>
        <v>0.3210668948794751</v>
      </c>
      <c r="FR3" s="33">
        <f t="shared" si="61"/>
        <v>0.32563115104835261</v>
      </c>
      <c r="FS3" s="33">
        <f t="shared" si="62"/>
        <v>0.33190700328055911</v>
      </c>
      <c r="FT3" s="33">
        <f t="shared" si="63"/>
        <v>0.33290543431750108</v>
      </c>
      <c r="FU3" s="33">
        <f t="shared" si="64"/>
        <v>0.33647125944943662</v>
      </c>
      <c r="FV3" s="33">
        <f t="shared" si="65"/>
        <v>0.33604336043360433</v>
      </c>
      <c r="FW3" s="33">
        <f t="shared" si="66"/>
        <v>0.34403080872913994</v>
      </c>
      <c r="FX3" s="33">
        <f t="shared" si="67"/>
        <v>0.37812009699044358</v>
      </c>
      <c r="FY3" s="33">
        <f t="shared" si="68"/>
        <v>0.42547425474254741</v>
      </c>
      <c r="FZ3" s="33">
        <f t="shared" si="69"/>
        <v>0.42675795179004422</v>
      </c>
      <c r="GA3" s="33">
        <f t="shared" si="70"/>
        <v>0.42861218085865072</v>
      </c>
      <c r="GB3" s="33">
        <f t="shared" ref="GB3:GB39" si="86">FL3/AH3</f>
        <v>0.44743973755527028</v>
      </c>
      <c r="GC3" s="47">
        <f t="shared" ref="GC3:GC36" si="87">GB3-EF3</f>
        <v>-0.31364997860504923</v>
      </c>
      <c r="GD3" s="56">
        <v>7</v>
      </c>
      <c r="GE3" s="56">
        <v>7</v>
      </c>
      <c r="GF3" s="56">
        <v>9</v>
      </c>
      <c r="GG3" s="56">
        <v>9</v>
      </c>
      <c r="GH3" s="56">
        <v>9</v>
      </c>
      <c r="GI3" s="56">
        <v>10</v>
      </c>
      <c r="GJ3" s="56">
        <v>10</v>
      </c>
      <c r="GK3" s="56">
        <v>10</v>
      </c>
      <c r="GL3" s="56">
        <v>10</v>
      </c>
      <c r="GM3" s="56">
        <v>10</v>
      </c>
      <c r="GN3" s="56">
        <v>10</v>
      </c>
      <c r="GO3" s="56">
        <v>10</v>
      </c>
      <c r="GP3" s="49">
        <f t="shared" si="71"/>
        <v>1</v>
      </c>
      <c r="GQ3" s="56">
        <f>BI3/(FO3/100)</f>
        <v>99.390243902439025</v>
      </c>
      <c r="GR3" s="50">
        <f t="shared" si="72"/>
        <v>4.9984760743675709</v>
      </c>
      <c r="GS3" s="51">
        <f>BI3/(AF3/100)</f>
        <v>4.9679975617189882</v>
      </c>
      <c r="GT3" s="52">
        <f>FN3*FO3</f>
        <v>918400</v>
      </c>
      <c r="GU3" s="52">
        <f>FN3*BI3</f>
        <v>912800</v>
      </c>
      <c r="GV3" s="53">
        <v>774956.16</v>
      </c>
      <c r="GW3" s="53">
        <v>826560.96</v>
      </c>
      <c r="GX3" s="53">
        <f>GU3-GV3</f>
        <v>137843.83999999997</v>
      </c>
      <c r="GY3" s="52">
        <v>91839.039999999994</v>
      </c>
      <c r="GZ3" s="53">
        <f>GT3-GV3</f>
        <v>143443.83999999997</v>
      </c>
      <c r="HA3" s="53">
        <v>345</v>
      </c>
      <c r="HB3" s="53">
        <v>326</v>
      </c>
      <c r="HC3" s="54">
        <f t="shared" si="73"/>
        <v>82.551051508686371</v>
      </c>
      <c r="HD3" s="54">
        <f t="shared" si="74"/>
        <v>80.08574807806032</v>
      </c>
      <c r="HE3" s="48">
        <f t="shared" si="75"/>
        <v>0</v>
      </c>
    </row>
    <row r="4" spans="1:216" x14ac:dyDescent="0.25">
      <c r="A4" s="23" t="s">
        <v>215</v>
      </c>
      <c r="B4" s="24">
        <v>2</v>
      </c>
      <c r="C4" s="24">
        <v>22</v>
      </c>
      <c r="D4" s="24">
        <f t="shared" si="0"/>
        <v>1112</v>
      </c>
      <c r="E4" s="24">
        <v>108</v>
      </c>
      <c r="F4" s="24">
        <v>0</v>
      </c>
      <c r="G4" s="24">
        <v>0</v>
      </c>
      <c r="H4" s="24">
        <v>24</v>
      </c>
      <c r="I4" s="24">
        <v>601</v>
      </c>
      <c r="J4" s="24">
        <v>188</v>
      </c>
      <c r="K4" s="24">
        <v>0</v>
      </c>
      <c r="L4" s="24">
        <v>191</v>
      </c>
      <c r="M4" s="24">
        <v>0</v>
      </c>
      <c r="N4" s="24">
        <v>23</v>
      </c>
      <c r="O4" s="24">
        <v>24</v>
      </c>
      <c r="P4" s="24">
        <v>24</v>
      </c>
      <c r="Q4" s="24">
        <v>24</v>
      </c>
      <c r="R4" s="24">
        <f t="shared" si="1"/>
        <v>0</v>
      </c>
      <c r="S4" s="25">
        <v>4566</v>
      </c>
      <c r="T4" s="26">
        <v>320</v>
      </c>
      <c r="U4" s="26">
        <v>502</v>
      </c>
      <c r="V4" s="26">
        <v>545</v>
      </c>
      <c r="W4" s="26">
        <f t="shared" si="2"/>
        <v>182</v>
      </c>
      <c r="X4" s="26">
        <v>774</v>
      </c>
      <c r="Y4" s="25">
        <v>4715</v>
      </c>
      <c r="Z4" s="26">
        <v>923</v>
      </c>
      <c r="AA4" s="26">
        <v>1049</v>
      </c>
      <c r="AB4" s="26">
        <v>1049</v>
      </c>
      <c r="AC4" s="26">
        <f t="shared" si="3"/>
        <v>0</v>
      </c>
      <c r="AD4" s="27">
        <f t="shared" si="4"/>
        <v>0</v>
      </c>
      <c r="AE4" s="28">
        <v>246</v>
      </c>
      <c r="AF4" s="29">
        <f>[1]Лист1!B9</f>
        <v>4638</v>
      </c>
      <c r="AG4" s="29"/>
      <c r="AH4" s="29">
        <v>4773</v>
      </c>
      <c r="AI4" s="30">
        <v>1402</v>
      </c>
      <c r="AJ4" s="30">
        <v>1497</v>
      </c>
      <c r="AK4" s="31">
        <f t="shared" si="5"/>
        <v>32.78580814717477</v>
      </c>
      <c r="AL4" s="31">
        <f t="shared" si="6"/>
        <v>31.749734888653236</v>
      </c>
      <c r="AM4" s="32">
        <v>1515</v>
      </c>
      <c r="AN4" s="32">
        <v>1645</v>
      </c>
      <c r="AO4" s="32">
        <v>2231</v>
      </c>
      <c r="AP4" s="32">
        <v>2590</v>
      </c>
      <c r="AQ4" s="32">
        <v>3165</v>
      </c>
      <c r="AR4" s="32">
        <v>3255</v>
      </c>
      <c r="AS4" s="32">
        <v>3376</v>
      </c>
      <c r="AT4" s="32">
        <v>3376</v>
      </c>
      <c r="AU4" s="32">
        <v>3275</v>
      </c>
      <c r="AV4" s="32">
        <v>3074</v>
      </c>
      <c r="AW4" s="32">
        <v>2977</v>
      </c>
      <c r="AX4" s="32">
        <v>2942</v>
      </c>
      <c r="AY4" s="32">
        <v>2931</v>
      </c>
      <c r="AZ4" s="32">
        <v>2945</v>
      </c>
      <c r="BA4" s="32">
        <v>3062</v>
      </c>
      <c r="BB4" s="32">
        <v>3068</v>
      </c>
      <c r="BC4" s="32">
        <v>3068</v>
      </c>
      <c r="BD4" s="32">
        <v>3068</v>
      </c>
      <c r="BE4" s="32">
        <v>3077</v>
      </c>
      <c r="BF4" s="33">
        <f t="shared" si="7"/>
        <v>0.7073119631259166</v>
      </c>
      <c r="BG4" s="34"/>
      <c r="BH4" s="34">
        <v>99</v>
      </c>
      <c r="BI4" s="34">
        <v>464</v>
      </c>
      <c r="BJ4" s="33">
        <f t="shared" si="8"/>
        <v>0.7073119631259166</v>
      </c>
      <c r="BK4" s="33">
        <f t="shared" si="9"/>
        <v>0.68615126754661637</v>
      </c>
      <c r="BL4" s="33">
        <f t="shared" si="10"/>
        <v>0.64403938822543472</v>
      </c>
      <c r="BM4" s="33">
        <f t="shared" si="11"/>
        <v>0.62371673999580979</v>
      </c>
      <c r="BN4" s="33">
        <f t="shared" si="12"/>
        <v>0.61638382568615124</v>
      </c>
      <c r="BO4" s="33">
        <f t="shared" si="13"/>
        <v>0.61407919547454426</v>
      </c>
      <c r="BP4" s="33">
        <f t="shared" si="14"/>
        <v>0.61701236119840774</v>
      </c>
      <c r="BQ4" s="33">
        <f t="shared" si="15"/>
        <v>0.64152524617640894</v>
      </c>
      <c r="BR4" s="33">
        <f t="shared" si="16"/>
        <v>0.64278231720092183</v>
      </c>
      <c r="BS4" s="33">
        <f t="shared" si="76"/>
        <v>0.64278231720092183</v>
      </c>
      <c r="BT4" s="33">
        <f t="shared" si="77"/>
        <v>0.64278231720092183</v>
      </c>
      <c r="BU4" s="33">
        <f t="shared" si="78"/>
        <v>0.64466792373769122</v>
      </c>
      <c r="BV4" s="35">
        <v>13730</v>
      </c>
      <c r="BW4" s="35">
        <v>455</v>
      </c>
      <c r="BX4" s="36"/>
      <c r="BY4" s="36"/>
      <c r="BZ4" s="36">
        <v>107</v>
      </c>
      <c r="CA4" s="36">
        <v>300</v>
      </c>
      <c r="CB4" s="36">
        <v>398</v>
      </c>
      <c r="CC4" s="36">
        <v>434</v>
      </c>
      <c r="CD4" s="36">
        <v>450</v>
      </c>
      <c r="CE4" s="36">
        <v>455</v>
      </c>
      <c r="CF4" s="36">
        <v>455</v>
      </c>
      <c r="CG4" s="36">
        <v>455</v>
      </c>
      <c r="CH4" s="36">
        <v>455</v>
      </c>
      <c r="CI4" s="36">
        <v>455</v>
      </c>
      <c r="CJ4" s="36">
        <v>455</v>
      </c>
      <c r="CK4" s="33">
        <f t="shared" si="17"/>
        <v>0</v>
      </c>
      <c r="CL4" s="37">
        <v>971</v>
      </c>
      <c r="CM4" s="37">
        <v>1021</v>
      </c>
      <c r="CN4" s="37">
        <v>1182</v>
      </c>
      <c r="CO4" s="37">
        <v>1417</v>
      </c>
      <c r="CP4" s="37">
        <v>1467</v>
      </c>
      <c r="CQ4" s="37">
        <v>1509</v>
      </c>
      <c r="CR4" s="37">
        <v>1580</v>
      </c>
      <c r="CS4" s="37">
        <v>1592</v>
      </c>
      <c r="CT4" s="37">
        <v>1589</v>
      </c>
      <c r="CU4" s="33">
        <f t="shared" si="18"/>
        <v>0</v>
      </c>
      <c r="CV4" s="33">
        <f t="shared" si="19"/>
        <v>2.2417766603813116E-2</v>
      </c>
      <c r="CW4" s="33">
        <f t="shared" si="20"/>
        <v>6.2853551225644247E-2</v>
      </c>
      <c r="CX4" s="33">
        <f t="shared" si="21"/>
        <v>8.3385711292688042E-2</v>
      </c>
      <c r="CY4" s="33">
        <f t="shared" si="22"/>
        <v>9.0928137439765341E-2</v>
      </c>
      <c r="CZ4" s="33">
        <f t="shared" si="23"/>
        <v>9.4280326838466377E-2</v>
      </c>
      <c r="DA4" s="33">
        <f t="shared" si="24"/>
        <v>9.5327886025560443E-2</v>
      </c>
      <c r="DB4" s="33">
        <f t="shared" si="25"/>
        <v>9.5327886025560443E-2</v>
      </c>
      <c r="DC4" s="33">
        <f t="shared" si="26"/>
        <v>9.5327886025560443E-2</v>
      </c>
      <c r="DD4" s="33">
        <f t="shared" si="27"/>
        <v>9.5327886025560443E-2</v>
      </c>
      <c r="DE4" s="33">
        <f t="shared" si="79"/>
        <v>9.5327886025560443E-2</v>
      </c>
      <c r="DF4" s="33">
        <f t="shared" si="80"/>
        <v>9.5327886025560443E-2</v>
      </c>
      <c r="DG4" s="38">
        <f t="shared" si="28"/>
        <v>3376</v>
      </c>
      <c r="DH4" s="38">
        <f t="shared" si="28"/>
        <v>3376</v>
      </c>
      <c r="DI4" s="38">
        <f t="shared" si="28"/>
        <v>3382</v>
      </c>
      <c r="DJ4" s="38">
        <f t="shared" si="28"/>
        <v>3374</v>
      </c>
      <c r="DK4" s="38">
        <f t="shared" si="29"/>
        <v>3375</v>
      </c>
      <c r="DL4" s="38">
        <f t="shared" si="30"/>
        <v>3376</v>
      </c>
      <c r="DM4" s="38">
        <f t="shared" si="30"/>
        <v>3381</v>
      </c>
      <c r="DN4" s="38">
        <f t="shared" si="31"/>
        <v>3400</v>
      </c>
      <c r="DO4" s="38">
        <f t="shared" si="32"/>
        <v>3517</v>
      </c>
      <c r="DP4" s="38">
        <f t="shared" si="81"/>
        <v>3523</v>
      </c>
      <c r="DQ4" s="38">
        <f t="shared" si="81"/>
        <v>3523</v>
      </c>
      <c r="DR4" s="38">
        <f t="shared" si="82"/>
        <v>3523</v>
      </c>
      <c r="DS4" s="38">
        <f t="shared" si="82"/>
        <v>3532</v>
      </c>
      <c r="DT4" s="39">
        <f t="shared" si="33"/>
        <v>0.7073119631259166</v>
      </c>
      <c r="DU4" s="39">
        <f t="shared" si="34"/>
        <v>0.7073119631259166</v>
      </c>
      <c r="DV4" s="39">
        <f t="shared" si="35"/>
        <v>0.70856903415042949</v>
      </c>
      <c r="DW4" s="39">
        <f t="shared" si="36"/>
        <v>0.70689293945107901</v>
      </c>
      <c r="DX4" s="39">
        <f t="shared" si="37"/>
        <v>0.7071024512884978</v>
      </c>
      <c r="DY4" s="39">
        <f t="shared" si="38"/>
        <v>0.7073119631259166</v>
      </c>
      <c r="DZ4" s="39">
        <f t="shared" si="39"/>
        <v>0.70835952231301069</v>
      </c>
      <c r="EA4" s="39">
        <f t="shared" si="40"/>
        <v>0.71234024722396816</v>
      </c>
      <c r="EB4" s="39">
        <f t="shared" si="41"/>
        <v>0.73685313220196946</v>
      </c>
      <c r="EC4" s="39">
        <f t="shared" si="42"/>
        <v>0.73811020322648224</v>
      </c>
      <c r="ED4" s="39">
        <f t="shared" si="83"/>
        <v>0.73811020322648224</v>
      </c>
      <c r="EE4" s="39">
        <f>DR4/AH4</f>
        <v>0.73811020322648224</v>
      </c>
      <c r="EF4" s="39">
        <f t="shared" si="85"/>
        <v>0.73999580976325163</v>
      </c>
      <c r="EG4" s="40">
        <v>1608</v>
      </c>
      <c r="EH4" s="41">
        <f t="shared" si="43"/>
        <v>0.30228546787408367</v>
      </c>
      <c r="EI4" s="41">
        <f t="shared" si="44"/>
        <v>0.34411384217335056</v>
      </c>
      <c r="EJ4" s="41">
        <f t="shared" si="45"/>
        <v>0.42669253988788269</v>
      </c>
      <c r="EK4" s="41">
        <f t="shared" si="46"/>
        <v>0.45472186287192756</v>
      </c>
      <c r="EL4" s="41">
        <f t="shared" si="47"/>
        <v>0.58106942647692972</v>
      </c>
      <c r="EM4" s="41">
        <f t="shared" si="48"/>
        <v>0.65847347994825356</v>
      </c>
      <c r="EN4" s="41">
        <f t="shared" si="49"/>
        <v>0.68240620957309184</v>
      </c>
      <c r="EO4" s="33">
        <f t="shared" si="50"/>
        <v>0.68196103079824011</v>
      </c>
      <c r="EP4" s="41">
        <f t="shared" si="51"/>
        <v>0.20935748167313498</v>
      </c>
      <c r="EQ4" s="41">
        <f t="shared" si="52"/>
        <v>0.22013799051315222</v>
      </c>
      <c r="ER4" s="42">
        <v>28</v>
      </c>
      <c r="ES4" s="42">
        <v>25</v>
      </c>
      <c r="ET4" s="43">
        <v>73.33</v>
      </c>
      <c r="EU4" s="41">
        <f t="shared" si="53"/>
        <v>0.30551962052608883</v>
      </c>
      <c r="EV4" s="41">
        <f t="shared" si="54"/>
        <v>0.31630012936610608</v>
      </c>
      <c r="EW4" s="41">
        <f t="shared" si="55"/>
        <v>0.32535575679172057</v>
      </c>
      <c r="EX4" s="41">
        <f t="shared" si="56"/>
        <v>0.34066407934454507</v>
      </c>
      <c r="EY4" s="41">
        <f t="shared" si="57"/>
        <v>0.34325140146614919</v>
      </c>
      <c r="EZ4" s="44">
        <v>1608</v>
      </c>
      <c r="FA4" s="44">
        <v>1599</v>
      </c>
      <c r="FB4" s="44">
        <v>1605</v>
      </c>
      <c r="FC4" s="44">
        <v>1622</v>
      </c>
      <c r="FD4" s="44">
        <v>1624</v>
      </c>
      <c r="FE4" s="44">
        <v>1727</v>
      </c>
      <c r="FF4" s="44">
        <v>1733</v>
      </c>
      <c r="FG4" s="44">
        <v>1831</v>
      </c>
      <c r="FH4" s="44">
        <v>1857</v>
      </c>
      <c r="FI4" s="44">
        <v>1858</v>
      </c>
      <c r="FJ4" s="44">
        <v>1858</v>
      </c>
      <c r="FK4" s="44">
        <v>1860</v>
      </c>
      <c r="FL4" s="45">
        <v>1859</v>
      </c>
      <c r="FM4" s="33">
        <f t="shared" si="58"/>
        <v>0.33689503456945319</v>
      </c>
      <c r="FN4" s="46">
        <v>4200</v>
      </c>
      <c r="FO4" s="46">
        <v>464</v>
      </c>
      <c r="FP4" s="33">
        <f t="shared" si="59"/>
        <v>0.33689503456945319</v>
      </c>
      <c r="FQ4" s="33">
        <f t="shared" si="60"/>
        <v>0.33500942803268385</v>
      </c>
      <c r="FR4" s="33">
        <f t="shared" si="61"/>
        <v>0.33626649905719674</v>
      </c>
      <c r="FS4" s="33">
        <f t="shared" si="62"/>
        <v>0.33982820029331656</v>
      </c>
      <c r="FT4" s="33">
        <f t="shared" si="63"/>
        <v>0.34024722396815421</v>
      </c>
      <c r="FU4" s="33">
        <f t="shared" si="64"/>
        <v>0.36182694322229209</v>
      </c>
      <c r="FV4" s="33">
        <f t="shared" si="65"/>
        <v>0.36308401424680492</v>
      </c>
      <c r="FW4" s="33">
        <f t="shared" si="66"/>
        <v>0.38361617431384876</v>
      </c>
      <c r="FX4" s="33">
        <f t="shared" si="67"/>
        <v>0.38906348208673791</v>
      </c>
      <c r="FY4" s="33">
        <f t="shared" si="68"/>
        <v>0.38927299392415671</v>
      </c>
      <c r="FZ4" s="33">
        <f t="shared" si="69"/>
        <v>0.38927299392415671</v>
      </c>
      <c r="GA4" s="33">
        <f t="shared" si="70"/>
        <v>0.38969201759899436</v>
      </c>
      <c r="GB4" s="33">
        <f t="shared" si="86"/>
        <v>0.3894825057615755</v>
      </c>
      <c r="GC4" s="47">
        <f t="shared" si="87"/>
        <v>-0.35051330400167613</v>
      </c>
      <c r="GD4" s="48">
        <v>4</v>
      </c>
      <c r="GE4" s="48">
        <v>4</v>
      </c>
      <c r="GF4" s="48">
        <v>7</v>
      </c>
      <c r="GG4" s="48">
        <v>9</v>
      </c>
      <c r="GH4" s="48">
        <v>10</v>
      </c>
      <c r="GI4" s="48">
        <v>10</v>
      </c>
      <c r="GJ4" s="48">
        <v>10</v>
      </c>
      <c r="GK4" s="48">
        <v>10</v>
      </c>
      <c r="GL4" s="48">
        <v>10</v>
      </c>
      <c r="GM4" s="48">
        <v>10</v>
      </c>
      <c r="GN4" s="48">
        <v>10</v>
      </c>
      <c r="GO4" s="48">
        <v>10</v>
      </c>
      <c r="GP4" s="49">
        <f t="shared" si="71"/>
        <v>1</v>
      </c>
      <c r="GQ4" s="56">
        <f>BI4/(FO4/100)</f>
        <v>100</v>
      </c>
      <c r="GR4" s="50">
        <f t="shared" si="72"/>
        <v>10.004312203536006</v>
      </c>
      <c r="GS4" s="51">
        <f>BI4/(AF4/100)</f>
        <v>10.004312203536006</v>
      </c>
      <c r="GT4" s="52">
        <f>FN4*FO4</f>
        <v>1948800</v>
      </c>
      <c r="GU4" s="52">
        <f>FN4*BI4</f>
        <v>1948800</v>
      </c>
      <c r="GV4" s="53">
        <v>1703913.79</v>
      </c>
      <c r="GW4" s="53">
        <v>1905076.1</v>
      </c>
      <c r="GX4" s="53">
        <f>GU4-GV4</f>
        <v>244886.20999999996</v>
      </c>
      <c r="GY4" s="52">
        <v>43723.9</v>
      </c>
      <c r="GZ4" s="53">
        <f>GT4-GV4</f>
        <v>244886.20999999996</v>
      </c>
      <c r="HA4" s="53">
        <v>487</v>
      </c>
      <c r="HB4" s="53">
        <v>441</v>
      </c>
      <c r="HC4" s="54">
        <f t="shared" si="73"/>
        <v>22.974156811213316</v>
      </c>
      <c r="HD4" s="54">
        <f t="shared" si="74"/>
        <v>22.248144220572641</v>
      </c>
      <c r="HE4" s="48">
        <f t="shared" si="75"/>
        <v>2.1345407503234153</v>
      </c>
    </row>
    <row r="5" spans="1:216" x14ac:dyDescent="0.25">
      <c r="A5" s="23" t="s">
        <v>216</v>
      </c>
      <c r="B5" s="24">
        <v>2</v>
      </c>
      <c r="C5" s="24">
        <v>3</v>
      </c>
      <c r="D5" s="24">
        <f t="shared" si="0"/>
        <v>1962</v>
      </c>
      <c r="E5" s="24">
        <v>134</v>
      </c>
      <c r="F5" s="24">
        <v>0</v>
      </c>
      <c r="G5" s="24">
        <v>28</v>
      </c>
      <c r="H5" s="24">
        <v>253</v>
      </c>
      <c r="I5" s="24">
        <v>1020</v>
      </c>
      <c r="J5" s="24">
        <v>341</v>
      </c>
      <c r="K5" s="24">
        <v>0</v>
      </c>
      <c r="L5" s="24">
        <v>186</v>
      </c>
      <c r="M5" s="24">
        <v>0</v>
      </c>
      <c r="N5" s="24">
        <v>3</v>
      </c>
      <c r="O5" s="24">
        <v>3</v>
      </c>
      <c r="P5" s="24">
        <v>3</v>
      </c>
      <c r="Q5" s="24">
        <v>4</v>
      </c>
      <c r="R5" s="24">
        <f t="shared" si="1"/>
        <v>1</v>
      </c>
      <c r="S5" s="25">
        <v>3230</v>
      </c>
      <c r="T5" s="26">
        <v>463</v>
      </c>
      <c r="U5" s="26">
        <v>497</v>
      </c>
      <c r="V5" s="26">
        <v>518</v>
      </c>
      <c r="W5" s="26">
        <f t="shared" si="2"/>
        <v>34</v>
      </c>
      <c r="X5" s="26">
        <v>552</v>
      </c>
      <c r="Y5" s="25">
        <v>3372</v>
      </c>
      <c r="Z5" s="26">
        <v>676</v>
      </c>
      <c r="AA5" s="26">
        <v>840</v>
      </c>
      <c r="AB5" s="26">
        <v>913</v>
      </c>
      <c r="AC5" s="26">
        <f t="shared" si="3"/>
        <v>73</v>
      </c>
      <c r="AD5" s="27">
        <f t="shared" si="4"/>
        <v>8.6904761904761898</v>
      </c>
      <c r="AE5" s="28">
        <v>17</v>
      </c>
      <c r="AF5" s="29">
        <f>[1]Лист1!B10</f>
        <v>3199</v>
      </c>
      <c r="AG5" s="29"/>
      <c r="AH5" s="60">
        <v>3199</v>
      </c>
      <c r="AI5" s="30">
        <v>2126</v>
      </c>
      <c r="AJ5" s="30">
        <v>2141</v>
      </c>
      <c r="AK5" s="31">
        <f t="shared" si="5"/>
        <v>66.284829721362229</v>
      </c>
      <c r="AL5" s="31">
        <f t="shared" si="6"/>
        <v>63.493475682087784</v>
      </c>
      <c r="AM5" s="32">
        <v>2227</v>
      </c>
      <c r="AN5" s="32">
        <v>2227</v>
      </c>
      <c r="AO5" s="32">
        <v>2230</v>
      </c>
      <c r="AP5" s="32">
        <v>2313</v>
      </c>
      <c r="AQ5" s="32">
        <v>2320</v>
      </c>
      <c r="AR5" s="32">
        <v>2361</v>
      </c>
      <c r="AS5" s="32">
        <v>2374</v>
      </c>
      <c r="AT5" s="32">
        <v>2306</v>
      </c>
      <c r="AU5" s="32">
        <v>2198</v>
      </c>
      <c r="AV5" s="32">
        <v>2230</v>
      </c>
      <c r="AW5" s="32">
        <v>2235</v>
      </c>
      <c r="AX5" s="32">
        <v>2235</v>
      </c>
      <c r="AY5" s="32">
        <v>2235</v>
      </c>
      <c r="AZ5" s="32">
        <v>2235</v>
      </c>
      <c r="BA5" s="32">
        <v>2235</v>
      </c>
      <c r="BB5" s="32">
        <v>2235</v>
      </c>
      <c r="BC5" s="32">
        <v>2235</v>
      </c>
      <c r="BD5" s="32">
        <v>2235</v>
      </c>
      <c r="BE5" s="32">
        <v>2234</v>
      </c>
      <c r="BF5" s="33">
        <f t="shared" si="7"/>
        <v>0.74210690840887772</v>
      </c>
      <c r="BG5" s="34"/>
      <c r="BH5" s="34"/>
      <c r="BI5" s="34"/>
      <c r="BJ5" s="33">
        <f t="shared" si="8"/>
        <v>0.72085026570803379</v>
      </c>
      <c r="BK5" s="33">
        <f t="shared" si="9"/>
        <v>0.68708971553610498</v>
      </c>
      <c r="BL5" s="33">
        <f t="shared" si="10"/>
        <v>0.69709284151297279</v>
      </c>
      <c r="BM5" s="33">
        <f t="shared" si="11"/>
        <v>0.69865582994685838</v>
      </c>
      <c r="BN5" s="33">
        <f t="shared" si="12"/>
        <v>0.69865582994685838</v>
      </c>
      <c r="BO5" s="33">
        <f t="shared" si="13"/>
        <v>0.69865582994685838</v>
      </c>
      <c r="BP5" s="33">
        <f t="shared" si="14"/>
        <v>0.69865582994685838</v>
      </c>
      <c r="BQ5" s="33">
        <f t="shared" si="15"/>
        <v>0.69865582994685838</v>
      </c>
      <c r="BR5" s="33">
        <f t="shared" si="16"/>
        <v>0.69865582994685838</v>
      </c>
      <c r="BS5" s="33">
        <f t="shared" si="76"/>
        <v>0.69865582994685838</v>
      </c>
      <c r="BT5" s="33">
        <f t="shared" si="77"/>
        <v>0.69865582994685838</v>
      </c>
      <c r="BU5" s="33">
        <f t="shared" si="78"/>
        <v>0.69834323226008133</v>
      </c>
      <c r="BV5" s="35">
        <v>13200</v>
      </c>
      <c r="BW5" s="35">
        <v>175</v>
      </c>
      <c r="BX5" s="36"/>
      <c r="BY5" s="36">
        <v>68</v>
      </c>
      <c r="BZ5" s="36">
        <v>175</v>
      </c>
      <c r="CA5" s="36">
        <v>175</v>
      </c>
      <c r="CB5" s="36">
        <v>175</v>
      </c>
      <c r="CC5" s="36">
        <v>175</v>
      </c>
      <c r="CD5" s="36">
        <v>175</v>
      </c>
      <c r="CE5" s="36">
        <v>175</v>
      </c>
      <c r="CF5" s="36">
        <v>175</v>
      </c>
      <c r="CG5" s="36">
        <v>175</v>
      </c>
      <c r="CH5" s="36">
        <v>175</v>
      </c>
      <c r="CI5" s="36">
        <v>175</v>
      </c>
      <c r="CJ5" s="36">
        <v>175</v>
      </c>
      <c r="CK5" s="33">
        <f t="shared" si="17"/>
        <v>0</v>
      </c>
      <c r="CL5" s="37">
        <v>712</v>
      </c>
      <c r="CM5" s="37">
        <v>933</v>
      </c>
      <c r="CN5" s="37">
        <v>790</v>
      </c>
      <c r="CO5" s="37">
        <v>1015</v>
      </c>
      <c r="CP5" s="37">
        <v>1018</v>
      </c>
      <c r="CQ5" s="37">
        <v>1028</v>
      </c>
      <c r="CR5" s="37">
        <v>1049</v>
      </c>
      <c r="CS5" s="37">
        <v>1068</v>
      </c>
      <c r="CT5" s="37">
        <v>1091</v>
      </c>
      <c r="CU5" s="33">
        <f t="shared" si="18"/>
        <v>2.1256642700844014E-2</v>
      </c>
      <c r="CV5" s="33">
        <f t="shared" si="19"/>
        <v>5.4704595185995623E-2</v>
      </c>
      <c r="CW5" s="33">
        <f t="shared" si="20"/>
        <v>5.4704595185995623E-2</v>
      </c>
      <c r="CX5" s="33">
        <f t="shared" si="21"/>
        <v>5.4704595185995623E-2</v>
      </c>
      <c r="CY5" s="33">
        <f t="shared" si="22"/>
        <v>5.4704595185995623E-2</v>
      </c>
      <c r="CZ5" s="33">
        <f t="shared" si="23"/>
        <v>5.4704595185995623E-2</v>
      </c>
      <c r="DA5" s="33">
        <f t="shared" si="24"/>
        <v>5.4704595185995623E-2</v>
      </c>
      <c r="DB5" s="33">
        <f t="shared" si="25"/>
        <v>5.4704595185995623E-2</v>
      </c>
      <c r="DC5" s="33">
        <f t="shared" si="26"/>
        <v>5.4704595185995623E-2</v>
      </c>
      <c r="DD5" s="33">
        <f t="shared" si="27"/>
        <v>5.4704595185995623E-2</v>
      </c>
      <c r="DE5" s="33">
        <f t="shared" si="79"/>
        <v>5.4704595185995623E-2</v>
      </c>
      <c r="DF5" s="33">
        <f t="shared" si="80"/>
        <v>5.4704595185995623E-2</v>
      </c>
      <c r="DG5" s="38">
        <f t="shared" si="28"/>
        <v>2374</v>
      </c>
      <c r="DH5" s="38">
        <f t="shared" si="28"/>
        <v>2374</v>
      </c>
      <c r="DI5" s="38">
        <f t="shared" si="28"/>
        <v>2373</v>
      </c>
      <c r="DJ5" s="38">
        <f t="shared" si="28"/>
        <v>2405</v>
      </c>
      <c r="DK5" s="38">
        <f t="shared" si="29"/>
        <v>2410</v>
      </c>
      <c r="DL5" s="38">
        <f t="shared" si="30"/>
        <v>2410</v>
      </c>
      <c r="DM5" s="38">
        <f t="shared" si="30"/>
        <v>2410</v>
      </c>
      <c r="DN5" s="38">
        <f t="shared" si="31"/>
        <v>2410</v>
      </c>
      <c r="DO5" s="38">
        <f t="shared" si="32"/>
        <v>2410</v>
      </c>
      <c r="DP5" s="38">
        <f t="shared" si="81"/>
        <v>2410</v>
      </c>
      <c r="DQ5" s="38">
        <f t="shared" si="81"/>
        <v>2410</v>
      </c>
      <c r="DR5" s="38">
        <f t="shared" si="82"/>
        <v>2410</v>
      </c>
      <c r="DS5" s="38">
        <f t="shared" si="82"/>
        <v>2409</v>
      </c>
      <c r="DT5" s="39">
        <f t="shared" si="33"/>
        <v>0.74210690840887772</v>
      </c>
      <c r="DU5" s="39">
        <f t="shared" si="34"/>
        <v>0.74210690840887772</v>
      </c>
      <c r="DV5" s="39">
        <f t="shared" si="35"/>
        <v>0.74179431072210067</v>
      </c>
      <c r="DW5" s="39">
        <f t="shared" si="36"/>
        <v>0.75179743669896848</v>
      </c>
      <c r="DX5" s="39">
        <f t="shared" si="37"/>
        <v>0.75336042513285406</v>
      </c>
      <c r="DY5" s="39">
        <f t="shared" si="38"/>
        <v>0.75336042513285406</v>
      </c>
      <c r="DZ5" s="39">
        <f t="shared" si="39"/>
        <v>0.75336042513285406</v>
      </c>
      <c r="EA5" s="39">
        <f t="shared" si="40"/>
        <v>0.75336042513285406</v>
      </c>
      <c r="EB5" s="39">
        <f t="shared" si="41"/>
        <v>0.75336042513285406</v>
      </c>
      <c r="EC5" s="39">
        <f t="shared" si="42"/>
        <v>0.75336042513285406</v>
      </c>
      <c r="ED5" s="39">
        <f t="shared" si="83"/>
        <v>0.75336042513285406</v>
      </c>
      <c r="EE5" s="39">
        <f t="shared" si="84"/>
        <v>0.75336042513285406</v>
      </c>
      <c r="EF5" s="39">
        <f t="shared" si="85"/>
        <v>0.7530478274460769</v>
      </c>
      <c r="EG5" s="40">
        <v>1114</v>
      </c>
      <c r="EH5" s="41">
        <f t="shared" si="43"/>
        <v>0.66458268208815252</v>
      </c>
      <c r="EI5" s="41">
        <f t="shared" si="44"/>
        <v>0.66927164738980927</v>
      </c>
      <c r="EJ5" s="41">
        <f t="shared" si="45"/>
        <v>0.69615504845264142</v>
      </c>
      <c r="EK5" s="41">
        <f t="shared" si="46"/>
        <v>0.69615504845264142</v>
      </c>
      <c r="EL5" s="41">
        <f t="shared" si="47"/>
        <v>0.69709284151297279</v>
      </c>
      <c r="EM5" s="41">
        <f t="shared" si="48"/>
        <v>0.72303844951547358</v>
      </c>
      <c r="EN5" s="41">
        <f t="shared" si="49"/>
        <v>0.72522663332291337</v>
      </c>
      <c r="EO5" s="33">
        <f t="shared" si="50"/>
        <v>0.7380431384807753</v>
      </c>
      <c r="EP5" s="41">
        <f t="shared" si="51"/>
        <v>0.22256955298530792</v>
      </c>
      <c r="EQ5" s="41">
        <f t="shared" si="52"/>
        <v>0.29165364176305097</v>
      </c>
      <c r="ER5" s="42">
        <v>12</v>
      </c>
      <c r="ES5" s="42">
        <v>12</v>
      </c>
      <c r="ET5" s="43">
        <v>60</v>
      </c>
      <c r="EU5" s="41">
        <f t="shared" si="53"/>
        <v>0.3172866520787746</v>
      </c>
      <c r="EV5" s="41">
        <f t="shared" si="54"/>
        <v>0.31822444513910597</v>
      </c>
      <c r="EW5" s="41">
        <f t="shared" si="55"/>
        <v>0.32135042200687713</v>
      </c>
      <c r="EX5" s="41">
        <f t="shared" si="56"/>
        <v>0.32791497342919662</v>
      </c>
      <c r="EY5" s="41">
        <f t="shared" si="57"/>
        <v>0.33385432947796184</v>
      </c>
      <c r="EZ5" s="44">
        <v>1114</v>
      </c>
      <c r="FA5" s="44">
        <v>1228</v>
      </c>
      <c r="FB5" s="44">
        <v>1424</v>
      </c>
      <c r="FC5" s="44">
        <v>1726</v>
      </c>
      <c r="FD5" s="44">
        <v>1734</v>
      </c>
      <c r="FE5" s="44">
        <v>1741</v>
      </c>
      <c r="FF5" s="44">
        <v>1749</v>
      </c>
      <c r="FG5" s="44">
        <v>1767</v>
      </c>
      <c r="FH5" s="44">
        <v>1767</v>
      </c>
      <c r="FI5" s="44">
        <v>1815</v>
      </c>
      <c r="FJ5" s="44">
        <v>1967</v>
      </c>
      <c r="FK5" s="44">
        <v>2206</v>
      </c>
      <c r="FL5" s="45">
        <v>2206</v>
      </c>
      <c r="FM5" s="33">
        <f t="shared" si="58"/>
        <v>0.34823382306970929</v>
      </c>
      <c r="FN5" s="46">
        <v>5500</v>
      </c>
      <c r="FO5" s="46">
        <v>175</v>
      </c>
      <c r="FP5" s="33">
        <f t="shared" si="59"/>
        <v>0.34823382306970929</v>
      </c>
      <c r="FQ5" s="33">
        <f t="shared" si="60"/>
        <v>0.38386995936230073</v>
      </c>
      <c r="FR5" s="33">
        <f t="shared" si="61"/>
        <v>0.44513910597061584</v>
      </c>
      <c r="FS5" s="33">
        <f t="shared" si="62"/>
        <v>0.53954360737730545</v>
      </c>
      <c r="FT5" s="33">
        <f t="shared" si="63"/>
        <v>0.5420443888715224</v>
      </c>
      <c r="FU5" s="33">
        <f t="shared" si="64"/>
        <v>0.54423257267896219</v>
      </c>
      <c r="FV5" s="33">
        <f t="shared" si="65"/>
        <v>0.54673335417317914</v>
      </c>
      <c r="FW5" s="33">
        <f t="shared" si="66"/>
        <v>0.55236011253516726</v>
      </c>
      <c r="FX5" s="33">
        <f t="shared" si="67"/>
        <v>0.55236011253516726</v>
      </c>
      <c r="FY5" s="33">
        <f t="shared" si="68"/>
        <v>0.56736480150046886</v>
      </c>
      <c r="FZ5" s="33">
        <f t="shared" si="69"/>
        <v>0.61487964989059085</v>
      </c>
      <c r="GA5" s="33">
        <f t="shared" si="70"/>
        <v>0.68959049703032194</v>
      </c>
      <c r="GB5" s="33">
        <f t="shared" si="86"/>
        <v>0.68959049703032194</v>
      </c>
      <c r="GC5" s="47">
        <f t="shared" si="87"/>
        <v>-6.3457330415754964E-2</v>
      </c>
      <c r="GD5" s="48">
        <v>7</v>
      </c>
      <c r="GE5" s="48">
        <v>8</v>
      </c>
      <c r="GF5" s="48">
        <v>9</v>
      </c>
      <c r="GG5" s="48">
        <v>9</v>
      </c>
      <c r="GH5" s="48">
        <v>9</v>
      </c>
      <c r="GI5" s="48">
        <v>9</v>
      </c>
      <c r="GJ5" s="48">
        <v>10</v>
      </c>
      <c r="GK5" s="48">
        <v>10</v>
      </c>
      <c r="GL5" s="48">
        <v>10</v>
      </c>
      <c r="GM5" s="48">
        <v>10</v>
      </c>
      <c r="GN5" s="48">
        <v>10</v>
      </c>
      <c r="GO5" s="48">
        <v>10</v>
      </c>
      <c r="GP5" s="49">
        <f t="shared" si="71"/>
        <v>1</v>
      </c>
      <c r="GQ5" s="56"/>
      <c r="GR5" s="50">
        <f t="shared" si="72"/>
        <v>5.4704595185995624</v>
      </c>
      <c r="GS5" s="51"/>
      <c r="GT5" s="52"/>
      <c r="GU5" s="52"/>
      <c r="GV5" s="53"/>
      <c r="GW5" s="53">
        <v>876224</v>
      </c>
      <c r="GX5" s="53"/>
      <c r="GY5" s="52"/>
      <c r="GZ5" s="53"/>
      <c r="HA5" s="53"/>
      <c r="HB5" s="53"/>
      <c r="HC5" s="54">
        <f t="shared" si="73"/>
        <v>28.266253869969042</v>
      </c>
      <c r="HD5" s="54">
        <f t="shared" si="74"/>
        <v>27.075919335705812</v>
      </c>
      <c r="HE5" s="48">
        <f t="shared" si="75"/>
        <v>0</v>
      </c>
    </row>
    <row r="6" spans="1:216" x14ac:dyDescent="0.25">
      <c r="A6" s="23" t="s">
        <v>217</v>
      </c>
      <c r="B6" s="24">
        <v>3</v>
      </c>
      <c r="C6" s="24">
        <v>29</v>
      </c>
      <c r="D6" s="24">
        <f t="shared" si="0"/>
        <v>5430</v>
      </c>
      <c r="E6" s="24">
        <v>932</v>
      </c>
      <c r="F6" s="24">
        <v>0</v>
      </c>
      <c r="G6" s="24">
        <v>795</v>
      </c>
      <c r="H6" s="24">
        <v>304</v>
      </c>
      <c r="I6" s="24">
        <v>1453</v>
      </c>
      <c r="J6" s="24">
        <v>1572</v>
      </c>
      <c r="K6" s="24">
        <v>0</v>
      </c>
      <c r="L6" s="24">
        <v>254</v>
      </c>
      <c r="M6" s="24">
        <v>120</v>
      </c>
      <c r="N6" s="24">
        <v>33</v>
      </c>
      <c r="O6" s="24">
        <v>34</v>
      </c>
      <c r="P6" s="24">
        <v>36</v>
      </c>
      <c r="Q6" s="24">
        <v>35</v>
      </c>
      <c r="R6" s="24">
        <f t="shared" si="1"/>
        <v>-1</v>
      </c>
      <c r="S6" s="25">
        <v>15198</v>
      </c>
      <c r="T6" s="24">
        <v>470</v>
      </c>
      <c r="U6" s="24">
        <v>1483</v>
      </c>
      <c r="V6" s="24">
        <v>1858</v>
      </c>
      <c r="W6" s="26">
        <f t="shared" si="2"/>
        <v>1013</v>
      </c>
      <c r="X6" s="26">
        <v>2125</v>
      </c>
      <c r="Y6" s="25">
        <v>15997</v>
      </c>
      <c r="Z6" s="26">
        <v>3165</v>
      </c>
      <c r="AA6" s="26">
        <v>4000</v>
      </c>
      <c r="AB6" s="26">
        <v>4085</v>
      </c>
      <c r="AC6" s="26">
        <f t="shared" si="3"/>
        <v>85</v>
      </c>
      <c r="AD6" s="27">
        <f t="shared" si="4"/>
        <v>2.125</v>
      </c>
      <c r="AE6" s="28">
        <v>318</v>
      </c>
      <c r="AF6" s="29">
        <f>[1]Лист1!B2</f>
        <v>15997</v>
      </c>
      <c r="AG6" s="56">
        <v>11998</v>
      </c>
      <c r="AH6" s="56">
        <v>16493</v>
      </c>
      <c r="AI6" s="30">
        <v>9103</v>
      </c>
      <c r="AJ6" s="30">
        <v>8629</v>
      </c>
      <c r="AK6" s="31">
        <f t="shared" si="5"/>
        <v>56.777207527306231</v>
      </c>
      <c r="AL6" s="31">
        <f t="shared" si="6"/>
        <v>53.941364005751076</v>
      </c>
      <c r="AM6" s="32">
        <v>8932</v>
      </c>
      <c r="AN6" s="32">
        <v>8981</v>
      </c>
      <c r="AO6" s="32">
        <v>9012</v>
      </c>
      <c r="AP6" s="32">
        <v>9039</v>
      </c>
      <c r="AQ6" s="32">
        <v>12187</v>
      </c>
      <c r="AR6" s="32">
        <v>12226</v>
      </c>
      <c r="AS6" s="32">
        <v>12108</v>
      </c>
      <c r="AT6" s="32">
        <v>11038</v>
      </c>
      <c r="AU6" s="32">
        <v>11083</v>
      </c>
      <c r="AV6" s="32">
        <v>11174</v>
      </c>
      <c r="AW6" s="32">
        <v>11236</v>
      </c>
      <c r="AX6" s="32">
        <v>11308</v>
      </c>
      <c r="AY6" s="32">
        <v>11336</v>
      </c>
      <c r="AZ6" s="32">
        <v>11353</v>
      </c>
      <c r="BA6" s="32">
        <v>11378</v>
      </c>
      <c r="BB6" s="32">
        <v>11400</v>
      </c>
      <c r="BC6" s="32">
        <v>11499</v>
      </c>
      <c r="BD6" s="32">
        <v>11567</v>
      </c>
      <c r="BE6" s="32">
        <v>11571</v>
      </c>
      <c r="BF6" s="33">
        <f t="shared" si="7"/>
        <v>0.73412963075244042</v>
      </c>
      <c r="BG6" s="34">
        <v>1990</v>
      </c>
      <c r="BH6" s="34">
        <v>3104</v>
      </c>
      <c r="BI6" s="34">
        <v>3139</v>
      </c>
      <c r="BJ6" s="33">
        <f t="shared" si="8"/>
        <v>0.6692536227490451</v>
      </c>
      <c r="BK6" s="33">
        <f t="shared" si="9"/>
        <v>0.6719820529921785</v>
      </c>
      <c r="BL6" s="33">
        <f t="shared" si="10"/>
        <v>0.67749954526162615</v>
      </c>
      <c r="BM6" s="33">
        <f t="shared" si="11"/>
        <v>0.68125871581883224</v>
      </c>
      <c r="BN6" s="33">
        <f t="shared" si="12"/>
        <v>0.68562420420784576</v>
      </c>
      <c r="BO6" s="33">
        <f t="shared" si="13"/>
        <v>0.68732189413690659</v>
      </c>
      <c r="BP6" s="33">
        <f t="shared" si="14"/>
        <v>0.68835263445097916</v>
      </c>
      <c r="BQ6" s="33">
        <f t="shared" si="15"/>
        <v>0.68986842903049783</v>
      </c>
      <c r="BR6" s="33">
        <f t="shared" si="16"/>
        <v>0.69120232826047412</v>
      </c>
      <c r="BS6" s="33">
        <f t="shared" si="76"/>
        <v>0.69720487479536775</v>
      </c>
      <c r="BT6" s="33">
        <f t="shared" si="77"/>
        <v>0.70132783605165827</v>
      </c>
      <c r="BU6" s="33">
        <f t="shared" si="78"/>
        <v>0.70157036318438126</v>
      </c>
      <c r="BV6" s="35">
        <v>10460</v>
      </c>
      <c r="BW6" s="35">
        <v>1500</v>
      </c>
      <c r="BX6" s="36">
        <v>410</v>
      </c>
      <c r="BY6" s="36">
        <v>1500</v>
      </c>
      <c r="BZ6" s="36">
        <v>1500</v>
      </c>
      <c r="CA6" s="36">
        <v>1500</v>
      </c>
      <c r="CB6" s="36">
        <v>1500</v>
      </c>
      <c r="CC6" s="36">
        <v>1500</v>
      </c>
      <c r="CD6" s="36">
        <v>1500</v>
      </c>
      <c r="CE6" s="36">
        <v>1500</v>
      </c>
      <c r="CF6" s="36">
        <v>1500</v>
      </c>
      <c r="CG6" s="36">
        <v>1500</v>
      </c>
      <c r="CH6" s="36">
        <v>1500</v>
      </c>
      <c r="CI6" s="36">
        <v>1500</v>
      </c>
      <c r="CJ6" s="36">
        <v>1500</v>
      </c>
      <c r="CK6" s="33">
        <f t="shared" si="17"/>
        <v>2.485903110410477E-2</v>
      </c>
      <c r="CL6" s="37">
        <v>6328</v>
      </c>
      <c r="CM6" s="37">
        <v>6635</v>
      </c>
      <c r="CN6" s="37">
        <v>7098</v>
      </c>
      <c r="CO6" s="37">
        <v>7206</v>
      </c>
      <c r="CP6" s="37">
        <v>7198</v>
      </c>
      <c r="CQ6" s="37">
        <v>7212</v>
      </c>
      <c r="CR6" s="37">
        <v>7350</v>
      </c>
      <c r="CS6" s="37">
        <v>7350</v>
      </c>
      <c r="CT6" s="37">
        <v>7359</v>
      </c>
      <c r="CU6" s="33">
        <f t="shared" si="18"/>
        <v>9.0947674771115025E-2</v>
      </c>
      <c r="CV6" s="33">
        <f t="shared" si="19"/>
        <v>9.0947674771115025E-2</v>
      </c>
      <c r="CW6" s="33">
        <f t="shared" si="20"/>
        <v>9.0947674771115025E-2</v>
      </c>
      <c r="CX6" s="33">
        <f t="shared" si="21"/>
        <v>9.0947674771115025E-2</v>
      </c>
      <c r="CY6" s="33">
        <f t="shared" si="22"/>
        <v>9.0947674771115025E-2</v>
      </c>
      <c r="CZ6" s="33">
        <f t="shared" si="23"/>
        <v>9.0947674771115025E-2</v>
      </c>
      <c r="DA6" s="33">
        <f t="shared" si="24"/>
        <v>9.0947674771115025E-2</v>
      </c>
      <c r="DB6" s="33">
        <f t="shared" si="25"/>
        <v>9.0947674771115025E-2</v>
      </c>
      <c r="DC6" s="33">
        <f t="shared" si="26"/>
        <v>9.0947674771115025E-2</v>
      </c>
      <c r="DD6" s="33">
        <f t="shared" si="27"/>
        <v>9.0947674771115025E-2</v>
      </c>
      <c r="DE6" s="33">
        <f t="shared" si="79"/>
        <v>9.0947674771115025E-2</v>
      </c>
      <c r="DF6" s="33">
        <f t="shared" si="80"/>
        <v>9.0947674771115025E-2</v>
      </c>
      <c r="DG6" s="38">
        <f t="shared" si="28"/>
        <v>12518</v>
      </c>
      <c r="DH6" s="38">
        <f t="shared" si="28"/>
        <v>12538</v>
      </c>
      <c r="DI6" s="38">
        <f t="shared" si="28"/>
        <v>12583</v>
      </c>
      <c r="DJ6" s="38">
        <f t="shared" si="28"/>
        <v>12674</v>
      </c>
      <c r="DK6" s="38">
        <f t="shared" si="29"/>
        <v>12736</v>
      </c>
      <c r="DL6" s="38">
        <f t="shared" si="30"/>
        <v>12808</v>
      </c>
      <c r="DM6" s="38">
        <f t="shared" si="30"/>
        <v>12836</v>
      </c>
      <c r="DN6" s="38">
        <f t="shared" si="31"/>
        <v>12853</v>
      </c>
      <c r="DO6" s="38">
        <f t="shared" si="32"/>
        <v>12878</v>
      </c>
      <c r="DP6" s="38">
        <f t="shared" si="81"/>
        <v>12900</v>
      </c>
      <c r="DQ6" s="38">
        <f t="shared" si="81"/>
        <v>12999</v>
      </c>
      <c r="DR6" s="38">
        <f t="shared" si="82"/>
        <v>13067</v>
      </c>
      <c r="DS6" s="38">
        <f t="shared" si="82"/>
        <v>13071</v>
      </c>
      <c r="DT6" s="39">
        <f t="shared" si="33"/>
        <v>0.75898866185654523</v>
      </c>
      <c r="DU6" s="39">
        <f t="shared" si="34"/>
        <v>0.76020129752016008</v>
      </c>
      <c r="DV6" s="39">
        <f t="shared" si="35"/>
        <v>0.76292972776329349</v>
      </c>
      <c r="DW6" s="39">
        <f t="shared" si="36"/>
        <v>0.76844722003274113</v>
      </c>
      <c r="DX6" s="39">
        <f t="shared" si="37"/>
        <v>0.77220639058994722</v>
      </c>
      <c r="DY6" s="39">
        <f t="shared" si="38"/>
        <v>0.77657187897896074</v>
      </c>
      <c r="DZ6" s="39">
        <f t="shared" si="39"/>
        <v>0.77826956890802157</v>
      </c>
      <c r="EA6" s="39">
        <f t="shared" si="40"/>
        <v>0.77930030922209426</v>
      </c>
      <c r="EB6" s="39">
        <f t="shared" si="41"/>
        <v>0.78081610380161282</v>
      </c>
      <c r="EC6" s="39">
        <f t="shared" si="42"/>
        <v>0.78215000303158921</v>
      </c>
      <c r="ED6" s="39">
        <f t="shared" si="83"/>
        <v>0.78815254956648273</v>
      </c>
      <c r="EE6" s="39">
        <f t="shared" si="84"/>
        <v>0.79227551082277325</v>
      </c>
      <c r="EF6" s="39">
        <f t="shared" si="85"/>
        <v>0.79251803795549625</v>
      </c>
      <c r="EG6" s="40">
        <v>7404</v>
      </c>
      <c r="EH6" s="41">
        <f t="shared" si="43"/>
        <v>0.69344252047258859</v>
      </c>
      <c r="EI6" s="41">
        <f t="shared" si="44"/>
        <v>0.73345002187910235</v>
      </c>
      <c r="EJ6" s="41">
        <f t="shared" si="45"/>
        <v>0.75457898355941744</v>
      </c>
      <c r="EK6" s="41">
        <f t="shared" si="46"/>
        <v>0.75764205788585359</v>
      </c>
      <c r="EL6" s="41">
        <f t="shared" si="47"/>
        <v>0.75957992123523166</v>
      </c>
      <c r="EM6" s="41">
        <f t="shared" si="48"/>
        <v>0.7612677377008189</v>
      </c>
      <c r="EN6" s="41">
        <f t="shared" si="49"/>
        <v>0.76183034318934806</v>
      </c>
      <c r="EO6" s="33">
        <f t="shared" si="50"/>
        <v>0.74128418116776817</v>
      </c>
      <c r="EP6" s="41">
        <f t="shared" si="51"/>
        <v>0.39557417015690444</v>
      </c>
      <c r="EQ6" s="41">
        <f t="shared" si="52"/>
        <v>0.41476526848784145</v>
      </c>
      <c r="ER6" s="42">
        <v>58</v>
      </c>
      <c r="ES6" s="42">
        <v>58</v>
      </c>
      <c r="ET6" s="43">
        <v>86.67</v>
      </c>
      <c r="EU6" s="41">
        <f t="shared" si="53"/>
        <v>0.45045946114896546</v>
      </c>
      <c r="EV6" s="41">
        <f t="shared" si="54"/>
        <v>0.44995936738138403</v>
      </c>
      <c r="EW6" s="41">
        <f t="shared" si="55"/>
        <v>0.45083453147465152</v>
      </c>
      <c r="EX6" s="41">
        <f t="shared" si="56"/>
        <v>0.459461148965431</v>
      </c>
      <c r="EY6" s="41">
        <f t="shared" si="57"/>
        <v>0.459461148965431</v>
      </c>
      <c r="EZ6" s="44">
        <v>7405</v>
      </c>
      <c r="FA6" s="44">
        <v>7568</v>
      </c>
      <c r="FB6" s="44">
        <v>7804</v>
      </c>
      <c r="FC6" s="44">
        <v>7944</v>
      </c>
      <c r="FD6" s="44">
        <v>8008</v>
      </c>
      <c r="FE6" s="44">
        <v>8074</v>
      </c>
      <c r="FF6" s="44">
        <v>8082</v>
      </c>
      <c r="FG6" s="44">
        <v>8081</v>
      </c>
      <c r="FH6" s="44">
        <v>8134</v>
      </c>
      <c r="FI6" s="44">
        <v>8267</v>
      </c>
      <c r="FJ6" s="44">
        <v>8364</v>
      </c>
      <c r="FK6" s="44">
        <v>8680</v>
      </c>
      <c r="FL6" s="45">
        <v>8760</v>
      </c>
      <c r="FM6" s="33">
        <f t="shared" si="58"/>
        <v>0.44891772267022373</v>
      </c>
      <c r="FN6" s="46">
        <v>4700</v>
      </c>
      <c r="FO6" s="46">
        <v>3139</v>
      </c>
      <c r="FP6" s="33">
        <f t="shared" si="59"/>
        <v>0.44897835445340445</v>
      </c>
      <c r="FQ6" s="33">
        <f t="shared" si="60"/>
        <v>0.45886133511186566</v>
      </c>
      <c r="FR6" s="33">
        <f t="shared" si="61"/>
        <v>0.47317043594252106</v>
      </c>
      <c r="FS6" s="33">
        <f t="shared" si="62"/>
        <v>0.48165888558782516</v>
      </c>
      <c r="FT6" s="33">
        <f t="shared" si="63"/>
        <v>0.48553931971139269</v>
      </c>
      <c r="FU6" s="33">
        <f t="shared" si="64"/>
        <v>0.48954101740132178</v>
      </c>
      <c r="FV6" s="33">
        <f t="shared" si="65"/>
        <v>0.4900260716667677</v>
      </c>
      <c r="FW6" s="33">
        <f t="shared" si="66"/>
        <v>0.48996543988358698</v>
      </c>
      <c r="FX6" s="33">
        <f t="shared" si="67"/>
        <v>0.49317892439216637</v>
      </c>
      <c r="FY6" s="33">
        <f t="shared" si="68"/>
        <v>0.50124295155520526</v>
      </c>
      <c r="FZ6" s="33">
        <f t="shared" si="69"/>
        <v>0.50712423452373734</v>
      </c>
      <c r="GA6" s="33">
        <f t="shared" si="70"/>
        <v>0.52628387800885224</v>
      </c>
      <c r="GB6" s="33">
        <f t="shared" si="86"/>
        <v>0.53113442066331173</v>
      </c>
      <c r="GC6" s="47">
        <f t="shared" si="87"/>
        <v>-0.26138361729218451</v>
      </c>
      <c r="GD6" s="48">
        <v>8</v>
      </c>
      <c r="GE6" s="48">
        <v>8</v>
      </c>
      <c r="GF6" s="48">
        <v>8</v>
      </c>
      <c r="GG6" s="48">
        <v>9</v>
      </c>
      <c r="GH6" s="48">
        <v>9</v>
      </c>
      <c r="GI6" s="48">
        <v>9</v>
      </c>
      <c r="GJ6" s="48">
        <v>9</v>
      </c>
      <c r="GK6" s="48">
        <v>9</v>
      </c>
      <c r="GL6" s="48">
        <v>9</v>
      </c>
      <c r="GM6" s="48">
        <v>10</v>
      </c>
      <c r="GN6" s="48">
        <v>10</v>
      </c>
      <c r="GO6" s="48">
        <v>10</v>
      </c>
      <c r="GP6" s="49">
        <f t="shared" si="71"/>
        <v>1</v>
      </c>
      <c r="GQ6" s="56">
        <f>BI6/(FO6/100)</f>
        <v>100</v>
      </c>
      <c r="GR6" s="50">
        <f t="shared" si="72"/>
        <v>19.622429205476028</v>
      </c>
      <c r="GS6" s="51">
        <f>BI6/(AF6/100)</f>
        <v>19.622429205476028</v>
      </c>
      <c r="GT6" s="52">
        <f>FN6*FO6</f>
        <v>14753300</v>
      </c>
      <c r="GU6" s="52">
        <f>FN6*BI6</f>
        <v>14753300</v>
      </c>
      <c r="GV6" s="53">
        <v>11211612.34</v>
      </c>
      <c r="GW6" s="53">
        <v>13809339.060000001</v>
      </c>
      <c r="GX6" s="53">
        <f>GU6-GV6</f>
        <v>3541687.66</v>
      </c>
      <c r="GY6" s="52">
        <v>943960.94</v>
      </c>
      <c r="GZ6" s="53">
        <f>GT6-GV6</f>
        <v>3541687.66</v>
      </c>
      <c r="HA6" s="53">
        <v>3644</v>
      </c>
      <c r="HB6" s="53">
        <v>3127</v>
      </c>
      <c r="HC6" s="54">
        <f t="shared" si="73"/>
        <v>26.878536649559155</v>
      </c>
      <c r="HD6" s="54">
        <f t="shared" si="74"/>
        <v>25.536038007126336</v>
      </c>
      <c r="HE6" s="48">
        <f t="shared" si="75"/>
        <v>19.403638182159156</v>
      </c>
    </row>
    <row r="7" spans="1:216" x14ac:dyDescent="0.25">
      <c r="A7" s="23" t="s">
        <v>218</v>
      </c>
      <c r="B7" s="24">
        <v>2</v>
      </c>
      <c r="C7" s="24">
        <v>15</v>
      </c>
      <c r="D7" s="24">
        <f t="shared" si="0"/>
        <v>2439</v>
      </c>
      <c r="E7" s="24">
        <v>87</v>
      </c>
      <c r="F7" s="24">
        <v>0</v>
      </c>
      <c r="G7" s="24">
        <v>135</v>
      </c>
      <c r="H7" s="24">
        <v>211</v>
      </c>
      <c r="I7" s="24">
        <v>976</v>
      </c>
      <c r="J7" s="24">
        <v>470</v>
      </c>
      <c r="K7" s="24">
        <v>0</v>
      </c>
      <c r="L7" s="24">
        <v>560</v>
      </c>
      <c r="M7" s="24">
        <v>0</v>
      </c>
      <c r="N7" s="24">
        <v>17</v>
      </c>
      <c r="O7" s="24">
        <v>18</v>
      </c>
      <c r="P7" s="24">
        <v>17</v>
      </c>
      <c r="Q7" s="24">
        <v>17</v>
      </c>
      <c r="R7" s="24">
        <f t="shared" si="1"/>
        <v>0</v>
      </c>
      <c r="S7" s="25">
        <v>8601</v>
      </c>
      <c r="T7" s="24">
        <v>4451</v>
      </c>
      <c r="U7" s="24">
        <v>4660</v>
      </c>
      <c r="V7" s="24">
        <v>4713</v>
      </c>
      <c r="W7" s="26">
        <f t="shared" si="2"/>
        <v>209</v>
      </c>
      <c r="X7" s="26">
        <v>5143</v>
      </c>
      <c r="Y7" s="25">
        <v>8946</v>
      </c>
      <c r="Z7" s="26">
        <v>6208</v>
      </c>
      <c r="AA7" s="26">
        <v>7624</v>
      </c>
      <c r="AB7" s="26">
        <v>7942</v>
      </c>
      <c r="AC7" s="26">
        <f t="shared" si="3"/>
        <v>318</v>
      </c>
      <c r="AD7" s="27">
        <f t="shared" si="4"/>
        <v>4.1710388247639036</v>
      </c>
      <c r="AE7" s="28">
        <v>4318</v>
      </c>
      <c r="AF7" s="29">
        <f>[1]Лист1!B3</f>
        <v>8946</v>
      </c>
      <c r="AG7" s="56">
        <v>6710</v>
      </c>
      <c r="AH7" s="56">
        <v>9248</v>
      </c>
      <c r="AI7" s="30">
        <v>7043</v>
      </c>
      <c r="AJ7" s="30">
        <v>7057</v>
      </c>
      <c r="AK7" s="31">
        <f t="shared" si="5"/>
        <v>82.048599000116255</v>
      </c>
      <c r="AL7" s="31">
        <f t="shared" si="6"/>
        <v>78.884417616811987</v>
      </c>
      <c r="AM7" s="32">
        <v>7085</v>
      </c>
      <c r="AN7" s="32">
        <v>7116</v>
      </c>
      <c r="AO7" s="32">
        <v>7141</v>
      </c>
      <c r="AP7" s="32">
        <v>7149</v>
      </c>
      <c r="AQ7" s="32">
        <v>7249</v>
      </c>
      <c r="AR7" s="32">
        <v>7246</v>
      </c>
      <c r="AS7" s="32">
        <v>7461</v>
      </c>
      <c r="AT7" s="32">
        <v>7471</v>
      </c>
      <c r="AU7" s="32">
        <v>7558</v>
      </c>
      <c r="AV7" s="32">
        <v>7570</v>
      </c>
      <c r="AW7" s="32">
        <v>7582</v>
      </c>
      <c r="AX7" s="32">
        <v>7591</v>
      </c>
      <c r="AY7" s="32">
        <v>7613</v>
      </c>
      <c r="AZ7" s="32">
        <v>7614</v>
      </c>
      <c r="BA7" s="32">
        <v>7615</v>
      </c>
      <c r="BB7" s="32">
        <v>7622</v>
      </c>
      <c r="BC7" s="32">
        <v>7625</v>
      </c>
      <c r="BD7" s="32">
        <v>7629</v>
      </c>
      <c r="BE7" s="32">
        <v>7634</v>
      </c>
      <c r="BF7" s="33">
        <f t="shared" si="7"/>
        <v>0.80676903114186849</v>
      </c>
      <c r="BG7" s="34"/>
      <c r="BH7" s="34">
        <v>1</v>
      </c>
      <c r="BI7" s="34">
        <v>100</v>
      </c>
      <c r="BJ7" s="33">
        <f t="shared" si="8"/>
        <v>0.80785034602076122</v>
      </c>
      <c r="BK7" s="33">
        <f t="shared" si="9"/>
        <v>0.81725778546712802</v>
      </c>
      <c r="BL7" s="33">
        <f t="shared" si="10"/>
        <v>0.81855536332179935</v>
      </c>
      <c r="BM7" s="33">
        <f t="shared" si="11"/>
        <v>0.81985294117647056</v>
      </c>
      <c r="BN7" s="33">
        <f t="shared" si="12"/>
        <v>0.82082612456747406</v>
      </c>
      <c r="BO7" s="33">
        <f t="shared" si="13"/>
        <v>0.82320501730103801</v>
      </c>
      <c r="BP7" s="33">
        <f t="shared" si="14"/>
        <v>0.82331314878892736</v>
      </c>
      <c r="BQ7" s="33">
        <f t="shared" si="15"/>
        <v>0.8234212802768166</v>
      </c>
      <c r="BR7" s="33">
        <f t="shared" si="16"/>
        <v>0.82417820069204151</v>
      </c>
      <c r="BS7" s="33">
        <f t="shared" si="76"/>
        <v>0.82450259515570934</v>
      </c>
      <c r="BT7" s="33">
        <f t="shared" si="77"/>
        <v>0.82493512110726641</v>
      </c>
      <c r="BU7" s="33">
        <f t="shared" si="78"/>
        <v>0.82547577854671284</v>
      </c>
      <c r="BV7" s="35">
        <v>6510</v>
      </c>
      <c r="BW7" s="35">
        <v>100</v>
      </c>
      <c r="BX7" s="36">
        <v>100</v>
      </c>
      <c r="BY7" s="36">
        <v>100</v>
      </c>
      <c r="BZ7" s="36">
        <v>100</v>
      </c>
      <c r="CA7" s="36">
        <v>100</v>
      </c>
      <c r="CB7" s="36">
        <v>100</v>
      </c>
      <c r="CC7" s="36">
        <v>100</v>
      </c>
      <c r="CD7" s="36">
        <v>100</v>
      </c>
      <c r="CE7" s="36">
        <v>100</v>
      </c>
      <c r="CF7" s="36">
        <v>100</v>
      </c>
      <c r="CG7" s="36">
        <v>100</v>
      </c>
      <c r="CH7" s="36">
        <v>100</v>
      </c>
      <c r="CI7" s="36">
        <v>100</v>
      </c>
      <c r="CJ7" s="36">
        <v>100</v>
      </c>
      <c r="CK7" s="33">
        <f t="shared" si="17"/>
        <v>1.0813148788927335E-2</v>
      </c>
      <c r="CL7" s="37">
        <v>2848</v>
      </c>
      <c r="CM7" s="37">
        <v>2927</v>
      </c>
      <c r="CN7" s="37">
        <v>3041</v>
      </c>
      <c r="CO7" s="37">
        <v>3440</v>
      </c>
      <c r="CP7" s="37">
        <v>3542</v>
      </c>
      <c r="CQ7" s="37">
        <v>3614</v>
      </c>
      <c r="CR7" s="37">
        <v>3717</v>
      </c>
      <c r="CS7" s="37">
        <v>3727</v>
      </c>
      <c r="CT7" s="37">
        <v>3787</v>
      </c>
      <c r="CU7" s="33">
        <f t="shared" si="18"/>
        <v>1.0813148788927335E-2</v>
      </c>
      <c r="CV7" s="33">
        <f t="shared" si="19"/>
        <v>1.0813148788927335E-2</v>
      </c>
      <c r="CW7" s="33">
        <f t="shared" si="20"/>
        <v>1.0813148788927335E-2</v>
      </c>
      <c r="CX7" s="33">
        <f t="shared" si="21"/>
        <v>1.0813148788927335E-2</v>
      </c>
      <c r="CY7" s="33">
        <f t="shared" si="22"/>
        <v>1.0813148788927335E-2</v>
      </c>
      <c r="CZ7" s="33">
        <f t="shared" si="23"/>
        <v>1.0813148788927335E-2</v>
      </c>
      <c r="DA7" s="33">
        <f t="shared" si="24"/>
        <v>1.0813148788927335E-2</v>
      </c>
      <c r="DB7" s="33">
        <f t="shared" si="25"/>
        <v>1.0813148788927335E-2</v>
      </c>
      <c r="DC7" s="33">
        <f t="shared" si="26"/>
        <v>1.0813148788927335E-2</v>
      </c>
      <c r="DD7" s="33">
        <f t="shared" si="27"/>
        <v>1.0813148788927335E-2</v>
      </c>
      <c r="DE7" s="33">
        <f t="shared" si="79"/>
        <v>1.0813148788927335E-2</v>
      </c>
      <c r="DF7" s="33">
        <f t="shared" si="80"/>
        <v>1.0813148788927335E-2</v>
      </c>
      <c r="DG7" s="38">
        <f t="shared" si="28"/>
        <v>7561</v>
      </c>
      <c r="DH7" s="38">
        <f t="shared" si="28"/>
        <v>7571</v>
      </c>
      <c r="DI7" s="38">
        <f t="shared" si="28"/>
        <v>7658</v>
      </c>
      <c r="DJ7" s="38">
        <f t="shared" si="28"/>
        <v>7670</v>
      </c>
      <c r="DK7" s="38">
        <f t="shared" si="29"/>
        <v>7682</v>
      </c>
      <c r="DL7" s="38">
        <f t="shared" si="30"/>
        <v>7691</v>
      </c>
      <c r="DM7" s="38">
        <f t="shared" si="30"/>
        <v>7713</v>
      </c>
      <c r="DN7" s="38">
        <f t="shared" si="31"/>
        <v>7714</v>
      </c>
      <c r="DO7" s="38">
        <f t="shared" si="32"/>
        <v>7715</v>
      </c>
      <c r="DP7" s="38">
        <f t="shared" si="81"/>
        <v>7722</v>
      </c>
      <c r="DQ7" s="38">
        <f t="shared" si="81"/>
        <v>7725</v>
      </c>
      <c r="DR7" s="38">
        <f t="shared" si="82"/>
        <v>7729</v>
      </c>
      <c r="DS7" s="38">
        <f t="shared" si="82"/>
        <v>7734</v>
      </c>
      <c r="DT7" s="39">
        <f t="shared" si="33"/>
        <v>0.81758217993079585</v>
      </c>
      <c r="DU7" s="39">
        <f t="shared" si="34"/>
        <v>0.81866349480968859</v>
      </c>
      <c r="DV7" s="39">
        <f t="shared" si="35"/>
        <v>0.82807093425605538</v>
      </c>
      <c r="DW7" s="39">
        <f t="shared" si="36"/>
        <v>0.8293685121107266</v>
      </c>
      <c r="DX7" s="39">
        <f t="shared" si="37"/>
        <v>0.83066608996539792</v>
      </c>
      <c r="DY7" s="39">
        <f t="shared" si="38"/>
        <v>0.83163927335640142</v>
      </c>
      <c r="DZ7" s="39">
        <f t="shared" si="39"/>
        <v>0.83401816608996537</v>
      </c>
      <c r="EA7" s="39">
        <f t="shared" si="40"/>
        <v>0.83412629757785473</v>
      </c>
      <c r="EB7" s="39">
        <f t="shared" si="41"/>
        <v>0.83423442906574397</v>
      </c>
      <c r="EC7" s="39">
        <f t="shared" si="42"/>
        <v>0.83499134948096887</v>
      </c>
      <c r="ED7" s="39">
        <f t="shared" si="83"/>
        <v>0.8353157439446367</v>
      </c>
      <c r="EE7" s="39">
        <f t="shared" si="84"/>
        <v>0.83574826989619377</v>
      </c>
      <c r="EF7" s="39">
        <f t="shared" si="85"/>
        <v>0.83628892733564009</v>
      </c>
      <c r="EG7" s="40">
        <v>3916</v>
      </c>
      <c r="EH7" s="41">
        <f t="shared" si="43"/>
        <v>0.78727923094120278</v>
      </c>
      <c r="EI7" s="41">
        <f t="shared" si="44"/>
        <v>0.78895595797004248</v>
      </c>
      <c r="EJ7" s="41">
        <f t="shared" si="45"/>
        <v>0.8031522468142186</v>
      </c>
      <c r="EK7" s="41">
        <f t="shared" si="46"/>
        <v>0.80661748267382072</v>
      </c>
      <c r="EL7" s="41">
        <f t="shared" si="47"/>
        <v>0.80941202772188692</v>
      </c>
      <c r="EM7" s="41">
        <f t="shared" si="48"/>
        <v>0.81030628213726807</v>
      </c>
      <c r="EN7" s="41">
        <f t="shared" si="49"/>
        <v>0.81030628213726807</v>
      </c>
      <c r="EO7" s="33">
        <f t="shared" si="50"/>
        <v>0.78352076124567471</v>
      </c>
      <c r="EP7" s="41">
        <f t="shared" si="51"/>
        <v>0.31835457187569866</v>
      </c>
      <c r="EQ7" s="41">
        <f t="shared" si="52"/>
        <v>0.32718533422758778</v>
      </c>
      <c r="ER7" s="57">
        <v>99</v>
      </c>
      <c r="ES7" s="57">
        <v>99</v>
      </c>
      <c r="ET7" s="58"/>
      <c r="EU7" s="41">
        <f t="shared" si="53"/>
        <v>0.38452939861390567</v>
      </c>
      <c r="EV7" s="41">
        <f t="shared" si="54"/>
        <v>0.39593114241001565</v>
      </c>
      <c r="EW7" s="41">
        <f t="shared" si="55"/>
        <v>0.40397943214844623</v>
      </c>
      <c r="EX7" s="41">
        <f t="shared" si="56"/>
        <v>0.41549295774647887</v>
      </c>
      <c r="EY7" s="41">
        <f t="shared" si="57"/>
        <v>0.41661077576570532</v>
      </c>
      <c r="EZ7" s="44">
        <v>3957</v>
      </c>
      <c r="FA7" s="44">
        <v>3967</v>
      </c>
      <c r="FB7" s="44">
        <v>3970</v>
      </c>
      <c r="FC7" s="44">
        <v>3976</v>
      </c>
      <c r="FD7" s="44">
        <v>3993</v>
      </c>
      <c r="FE7" s="44">
        <v>4011</v>
      </c>
      <c r="FF7" s="44">
        <v>4004</v>
      </c>
      <c r="FG7" s="44">
        <v>4001</v>
      </c>
      <c r="FH7" s="44">
        <v>4052</v>
      </c>
      <c r="FI7" s="44">
        <v>4059</v>
      </c>
      <c r="FJ7" s="44">
        <v>4058</v>
      </c>
      <c r="FK7" s="44">
        <v>4066</v>
      </c>
      <c r="FL7" s="45">
        <v>4078</v>
      </c>
      <c r="FM7" s="33">
        <f t="shared" si="58"/>
        <v>0.42344290657439448</v>
      </c>
      <c r="FN7" s="46">
        <v>3300</v>
      </c>
      <c r="FO7" s="59">
        <v>100</v>
      </c>
      <c r="FP7" s="33">
        <f t="shared" si="59"/>
        <v>0.42787629757785467</v>
      </c>
      <c r="FQ7" s="33">
        <f t="shared" si="60"/>
        <v>0.42895761245674741</v>
      </c>
      <c r="FR7" s="33">
        <f t="shared" si="61"/>
        <v>0.42928200692041524</v>
      </c>
      <c r="FS7" s="33">
        <f t="shared" si="62"/>
        <v>0.42993079584775085</v>
      </c>
      <c r="FT7" s="33">
        <f t="shared" si="63"/>
        <v>0.43176903114186849</v>
      </c>
      <c r="FU7" s="33">
        <f t="shared" si="64"/>
        <v>0.43371539792387542</v>
      </c>
      <c r="FV7" s="33">
        <f t="shared" si="65"/>
        <v>0.43295847750865052</v>
      </c>
      <c r="FW7" s="33">
        <f t="shared" si="66"/>
        <v>0.43263408304498269</v>
      </c>
      <c r="FX7" s="33">
        <f t="shared" si="67"/>
        <v>0.43814878892733566</v>
      </c>
      <c r="FY7" s="33">
        <f t="shared" si="68"/>
        <v>0.43890570934256057</v>
      </c>
      <c r="FZ7" s="33">
        <f t="shared" si="69"/>
        <v>0.43879757785467127</v>
      </c>
      <c r="GA7" s="33">
        <f t="shared" si="70"/>
        <v>0.43966262975778547</v>
      </c>
      <c r="GB7" s="33">
        <f t="shared" si="86"/>
        <v>0.44096020761245674</v>
      </c>
      <c r="GC7" s="47">
        <f t="shared" si="87"/>
        <v>-0.39532871972318334</v>
      </c>
      <c r="GD7" s="56">
        <v>8</v>
      </c>
      <c r="GE7" s="56">
        <v>8</v>
      </c>
      <c r="GF7" s="56">
        <v>8</v>
      </c>
      <c r="GG7" s="56">
        <v>8</v>
      </c>
      <c r="GH7" s="56">
        <v>9</v>
      </c>
      <c r="GI7" s="56">
        <v>9</v>
      </c>
      <c r="GJ7" s="56">
        <v>9</v>
      </c>
      <c r="GK7" s="56">
        <v>9</v>
      </c>
      <c r="GL7" s="56">
        <v>9</v>
      </c>
      <c r="GM7" s="56">
        <v>9</v>
      </c>
      <c r="GN7" s="56">
        <v>9</v>
      </c>
      <c r="GO7" s="56">
        <v>9</v>
      </c>
      <c r="GP7" s="49">
        <f t="shared" si="71"/>
        <v>0.9</v>
      </c>
      <c r="GQ7" s="56">
        <f>BI7/(FO7/100)</f>
        <v>100</v>
      </c>
      <c r="GR7" s="50">
        <f t="shared" si="72"/>
        <v>1.1178180192264699</v>
      </c>
      <c r="GS7" s="51">
        <f>BI7/(AF7/100)</f>
        <v>1.1178180192264699</v>
      </c>
      <c r="GT7" s="52">
        <f>FN7*FO7</f>
        <v>330000</v>
      </c>
      <c r="GU7" s="52">
        <f>FN7*BI7</f>
        <v>330000</v>
      </c>
      <c r="GV7" s="53">
        <v>147461.04999999999</v>
      </c>
      <c r="GW7" s="53"/>
      <c r="GX7" s="53">
        <f>GU7-GV7</f>
        <v>182538.95</v>
      </c>
      <c r="GY7" s="52">
        <v>14566.05</v>
      </c>
      <c r="GZ7" s="53">
        <f>GT7-GV7</f>
        <v>182538.95</v>
      </c>
      <c r="HA7" s="53">
        <v>167</v>
      </c>
      <c r="HB7" s="53">
        <v>100</v>
      </c>
      <c r="HC7" s="54">
        <f t="shared" si="73"/>
        <v>92.338100220904536</v>
      </c>
      <c r="HD7" s="54">
        <f t="shared" si="74"/>
        <v>88.777107086966254</v>
      </c>
      <c r="HE7" s="48">
        <f t="shared" si="75"/>
        <v>1.11781801922647E-2</v>
      </c>
      <c r="HF7" s="61"/>
    </row>
    <row r="8" spans="1:216" x14ac:dyDescent="0.25">
      <c r="A8" s="23" t="s">
        <v>219</v>
      </c>
      <c r="B8" s="24" t="s">
        <v>220</v>
      </c>
      <c r="C8" s="24">
        <v>103</v>
      </c>
      <c r="D8" s="24">
        <f t="shared" si="0"/>
        <v>101255</v>
      </c>
      <c r="E8" s="24">
        <v>3744</v>
      </c>
      <c r="F8" s="24">
        <v>225</v>
      </c>
      <c r="G8" s="24">
        <v>1658</v>
      </c>
      <c r="H8" s="24">
        <v>3964</v>
      </c>
      <c r="I8" s="24">
        <v>29160</v>
      </c>
      <c r="J8" s="24">
        <v>40527</v>
      </c>
      <c r="K8" s="24">
        <v>1268</v>
      </c>
      <c r="L8" s="24">
        <v>20434</v>
      </c>
      <c r="M8" s="24">
        <v>275</v>
      </c>
      <c r="N8" s="24">
        <v>104</v>
      </c>
      <c r="O8" s="24">
        <v>158</v>
      </c>
      <c r="P8" s="24">
        <v>172</v>
      </c>
      <c r="Q8" s="24">
        <v>180</v>
      </c>
      <c r="R8" s="24">
        <f t="shared" si="1"/>
        <v>8</v>
      </c>
      <c r="S8" s="25">
        <v>210746</v>
      </c>
      <c r="T8" s="24">
        <v>47222</v>
      </c>
      <c r="U8" s="24">
        <v>47703</v>
      </c>
      <c r="V8" s="24">
        <v>48127</v>
      </c>
      <c r="W8" s="26">
        <f t="shared" si="2"/>
        <v>481</v>
      </c>
      <c r="X8" s="26">
        <v>48660</v>
      </c>
      <c r="Y8" s="25">
        <v>221038</v>
      </c>
      <c r="Z8" s="26">
        <v>50282</v>
      </c>
      <c r="AA8" s="26">
        <v>51735</v>
      </c>
      <c r="AB8" s="26">
        <v>52344</v>
      </c>
      <c r="AC8" s="26">
        <f t="shared" si="3"/>
        <v>609</v>
      </c>
      <c r="AD8" s="27">
        <f t="shared" si="4"/>
        <v>1.1771527979124383</v>
      </c>
      <c r="AE8" s="28"/>
      <c r="AF8" s="29">
        <f>[1]Лист1!B4</f>
        <v>221038</v>
      </c>
      <c r="AG8" s="62">
        <v>165779</v>
      </c>
      <c r="AH8" s="62">
        <v>230891</v>
      </c>
      <c r="AI8" s="30">
        <v>90936</v>
      </c>
      <c r="AJ8" s="30">
        <v>91584</v>
      </c>
      <c r="AK8" s="31">
        <f t="shared" si="5"/>
        <v>43.457052565647743</v>
      </c>
      <c r="AL8" s="31">
        <f t="shared" si="6"/>
        <v>41.43359965254843</v>
      </c>
      <c r="AM8" s="32">
        <v>93718</v>
      </c>
      <c r="AN8" s="32">
        <v>94016</v>
      </c>
      <c r="AO8" s="32">
        <v>95031</v>
      </c>
      <c r="AP8" s="32">
        <v>95840</v>
      </c>
      <c r="AQ8" s="32">
        <v>100580</v>
      </c>
      <c r="AR8" s="32">
        <v>100969</v>
      </c>
      <c r="AS8" s="32">
        <v>103080</v>
      </c>
      <c r="AT8" s="32">
        <v>103169</v>
      </c>
      <c r="AU8" s="32">
        <v>103878</v>
      </c>
      <c r="AV8" s="32">
        <v>104120</v>
      </c>
      <c r="AW8" s="32">
        <v>104507</v>
      </c>
      <c r="AX8" s="32">
        <v>104799</v>
      </c>
      <c r="AY8" s="32">
        <v>104995</v>
      </c>
      <c r="AZ8" s="32">
        <v>105075</v>
      </c>
      <c r="BA8" s="32">
        <v>105337</v>
      </c>
      <c r="BB8" s="32">
        <v>106025</v>
      </c>
      <c r="BC8" s="32">
        <v>106539</v>
      </c>
      <c r="BD8" s="32">
        <v>106996</v>
      </c>
      <c r="BE8" s="32">
        <v>107298</v>
      </c>
      <c r="BF8" s="33">
        <f t="shared" si="7"/>
        <v>0.44644442615779739</v>
      </c>
      <c r="BG8" s="34"/>
      <c r="BH8" s="34"/>
      <c r="BI8" s="34"/>
      <c r="BJ8" s="33">
        <f t="shared" si="8"/>
        <v>0.44682988942834495</v>
      </c>
      <c r="BK8" s="33">
        <f t="shared" si="9"/>
        <v>0.44990060244877456</v>
      </c>
      <c r="BL8" s="33">
        <f t="shared" si="10"/>
        <v>0.45094871606082526</v>
      </c>
      <c r="BM8" s="33">
        <f t="shared" si="11"/>
        <v>0.45262483163050965</v>
      </c>
      <c r="BN8" s="33">
        <f t="shared" si="12"/>
        <v>0.45388949764174435</v>
      </c>
      <c r="BO8" s="33">
        <f t="shared" si="13"/>
        <v>0.45473838304654579</v>
      </c>
      <c r="BP8" s="33">
        <f t="shared" si="14"/>
        <v>0.45508486688524025</v>
      </c>
      <c r="BQ8" s="33">
        <f t="shared" si="15"/>
        <v>0.45621960145696455</v>
      </c>
      <c r="BR8" s="33">
        <f t="shared" si="16"/>
        <v>0.4591993624697368</v>
      </c>
      <c r="BS8" s="33">
        <f t="shared" si="76"/>
        <v>0.46142552113334862</v>
      </c>
      <c r="BT8" s="33">
        <f t="shared" si="77"/>
        <v>0.46340481006189066</v>
      </c>
      <c r="BU8" s="33">
        <f t="shared" si="78"/>
        <v>0.46471278655296222</v>
      </c>
      <c r="BV8" s="63">
        <v>3370</v>
      </c>
      <c r="BW8" s="63">
        <v>4819</v>
      </c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3">
        <f t="shared" si="17"/>
        <v>0</v>
      </c>
      <c r="CL8" s="37">
        <v>49826</v>
      </c>
      <c r="CM8" s="37">
        <v>50510</v>
      </c>
      <c r="CN8" s="37">
        <v>57738</v>
      </c>
      <c r="CO8" s="37">
        <v>58608</v>
      </c>
      <c r="CP8" s="37">
        <v>58961</v>
      </c>
      <c r="CQ8" s="37">
        <v>59412</v>
      </c>
      <c r="CR8" s="37">
        <v>60942</v>
      </c>
      <c r="CS8" s="37">
        <v>61046</v>
      </c>
      <c r="CT8" s="37">
        <v>61374</v>
      </c>
      <c r="CU8" s="33">
        <f t="shared" si="18"/>
        <v>0</v>
      </c>
      <c r="CV8" s="33">
        <f t="shared" si="19"/>
        <v>0</v>
      </c>
      <c r="CW8" s="33">
        <f t="shared" si="20"/>
        <v>0</v>
      </c>
      <c r="CX8" s="33">
        <f t="shared" si="21"/>
        <v>0</v>
      </c>
      <c r="CY8" s="33">
        <f t="shared" si="22"/>
        <v>0</v>
      </c>
      <c r="CZ8" s="33">
        <f t="shared" si="23"/>
        <v>0</v>
      </c>
      <c r="DA8" s="33">
        <f t="shared" si="24"/>
        <v>0</v>
      </c>
      <c r="DB8" s="33">
        <f t="shared" si="25"/>
        <v>0</v>
      </c>
      <c r="DC8" s="33">
        <f t="shared" si="26"/>
        <v>0</v>
      </c>
      <c r="DD8" s="33">
        <f t="shared" si="27"/>
        <v>0</v>
      </c>
      <c r="DE8" s="33">
        <f t="shared" si="79"/>
        <v>0</v>
      </c>
      <c r="DF8" s="33">
        <f t="shared" si="80"/>
        <v>0</v>
      </c>
      <c r="DG8" s="38">
        <f t="shared" si="28"/>
        <v>103080</v>
      </c>
      <c r="DH8" s="38">
        <f t="shared" si="28"/>
        <v>103169</v>
      </c>
      <c r="DI8" s="38">
        <f t="shared" si="28"/>
        <v>103878</v>
      </c>
      <c r="DJ8" s="38">
        <f t="shared" si="28"/>
        <v>104120</v>
      </c>
      <c r="DK8" s="38">
        <f t="shared" si="29"/>
        <v>104507</v>
      </c>
      <c r="DL8" s="38">
        <f t="shared" si="30"/>
        <v>104799</v>
      </c>
      <c r="DM8" s="38">
        <f t="shared" si="30"/>
        <v>104995</v>
      </c>
      <c r="DN8" s="38">
        <f t="shared" si="31"/>
        <v>105075</v>
      </c>
      <c r="DO8" s="38">
        <f t="shared" si="32"/>
        <v>105337</v>
      </c>
      <c r="DP8" s="38">
        <f t="shared" si="81"/>
        <v>106025</v>
      </c>
      <c r="DQ8" s="38">
        <f t="shared" si="81"/>
        <v>106539</v>
      </c>
      <c r="DR8" s="38">
        <f t="shared" si="82"/>
        <v>106996</v>
      </c>
      <c r="DS8" s="38">
        <f t="shared" si="82"/>
        <v>107298</v>
      </c>
      <c r="DT8" s="39">
        <f t="shared" si="33"/>
        <v>0.44644442615779739</v>
      </c>
      <c r="DU8" s="39">
        <f t="shared" si="34"/>
        <v>0.44682988942834495</v>
      </c>
      <c r="DV8" s="39">
        <f t="shared" si="35"/>
        <v>0.44990060244877456</v>
      </c>
      <c r="DW8" s="39">
        <f t="shared" si="36"/>
        <v>0.45094871606082526</v>
      </c>
      <c r="DX8" s="39">
        <f t="shared" si="37"/>
        <v>0.45262483163050965</v>
      </c>
      <c r="DY8" s="39">
        <f t="shared" si="38"/>
        <v>0.45388949764174435</v>
      </c>
      <c r="DZ8" s="39">
        <f t="shared" si="39"/>
        <v>0.45473838304654579</v>
      </c>
      <c r="EA8" s="39">
        <f t="shared" si="40"/>
        <v>0.45508486688524025</v>
      </c>
      <c r="EB8" s="39">
        <f t="shared" si="41"/>
        <v>0.45621960145696455</v>
      </c>
      <c r="EC8" s="39">
        <f t="shared" si="42"/>
        <v>0.4591993624697368</v>
      </c>
      <c r="ED8" s="39">
        <f t="shared" si="83"/>
        <v>0.46142552113334862</v>
      </c>
      <c r="EE8" s="39">
        <f t="shared" si="84"/>
        <v>0.46340481006189066</v>
      </c>
      <c r="EF8" s="39">
        <f t="shared" si="85"/>
        <v>0.46471278655296222</v>
      </c>
      <c r="EG8" s="40">
        <v>62510</v>
      </c>
      <c r="EH8" s="41">
        <f t="shared" si="43"/>
        <v>0.41140437390855872</v>
      </c>
      <c r="EI8" s="41">
        <f t="shared" si="44"/>
        <v>0.41433599652548431</v>
      </c>
      <c r="EJ8" s="41">
        <f t="shared" si="45"/>
        <v>0.42399044508184114</v>
      </c>
      <c r="EK8" s="41">
        <f t="shared" si="46"/>
        <v>0.42533862955690876</v>
      </c>
      <c r="EL8" s="41">
        <f t="shared" si="47"/>
        <v>0.42993060016829687</v>
      </c>
      <c r="EM8" s="41">
        <f t="shared" si="48"/>
        <v>0.43359060433047714</v>
      </c>
      <c r="EN8" s="41">
        <f t="shared" si="49"/>
        <v>0.45503488088021066</v>
      </c>
      <c r="EO8" s="33">
        <f t="shared" si="50"/>
        <v>0.43730158386424761</v>
      </c>
      <c r="EP8" s="41">
        <f t="shared" si="51"/>
        <v>0.22541825387489933</v>
      </c>
      <c r="EQ8" s="41">
        <f t="shared" si="52"/>
        <v>0.22851274441498748</v>
      </c>
      <c r="ER8" s="64">
        <v>154</v>
      </c>
      <c r="ES8" s="64">
        <v>15</v>
      </c>
      <c r="ET8" s="65">
        <v>6.67</v>
      </c>
      <c r="EU8" s="41">
        <f t="shared" si="53"/>
        <v>0.26514897890860395</v>
      </c>
      <c r="EV8" s="41">
        <f t="shared" si="54"/>
        <v>0.26674598937739213</v>
      </c>
      <c r="EW8" s="41">
        <f t="shared" si="55"/>
        <v>0.26878636252590055</v>
      </c>
      <c r="EX8" s="41">
        <f t="shared" si="56"/>
        <v>0.27570824926030818</v>
      </c>
      <c r="EY8" s="41">
        <f t="shared" si="57"/>
        <v>0.27617875659388885</v>
      </c>
      <c r="EZ8" s="44">
        <v>62480</v>
      </c>
      <c r="FA8" s="44">
        <v>62461</v>
      </c>
      <c r="FB8" s="44">
        <v>62616</v>
      </c>
      <c r="FC8" s="44">
        <v>62900</v>
      </c>
      <c r="FD8" s="44">
        <v>62997</v>
      </c>
      <c r="FE8" s="44">
        <v>63104</v>
      </c>
      <c r="FF8" s="44">
        <v>63237</v>
      </c>
      <c r="FG8" s="44">
        <v>63644</v>
      </c>
      <c r="FH8" s="44">
        <v>64491</v>
      </c>
      <c r="FI8" s="44">
        <v>65267</v>
      </c>
      <c r="FJ8" s="44">
        <v>65666</v>
      </c>
      <c r="FK8" s="44">
        <v>66336</v>
      </c>
      <c r="FL8" s="45">
        <v>66861</v>
      </c>
      <c r="FM8" s="33">
        <f t="shared" si="58"/>
        <v>0.27073380945987502</v>
      </c>
      <c r="FN8" s="46">
        <v>3400</v>
      </c>
      <c r="FO8" s="66">
        <v>4835</v>
      </c>
      <c r="FP8" s="33">
        <f t="shared" si="59"/>
        <v>0.27060387802036456</v>
      </c>
      <c r="FQ8" s="33">
        <f t="shared" si="60"/>
        <v>0.27052158810867466</v>
      </c>
      <c r="FR8" s="33">
        <f t="shared" si="61"/>
        <v>0.27119290054614514</v>
      </c>
      <c r="FS8" s="33">
        <f t="shared" si="62"/>
        <v>0.27242291817351044</v>
      </c>
      <c r="FT8" s="33">
        <f t="shared" si="63"/>
        <v>0.27284302982792746</v>
      </c>
      <c r="FU8" s="33">
        <f t="shared" si="64"/>
        <v>0.27330645196218128</v>
      </c>
      <c r="FV8" s="33">
        <f t="shared" si="65"/>
        <v>0.27388248134401083</v>
      </c>
      <c r="FW8" s="33">
        <f t="shared" si="66"/>
        <v>0.27564521787336882</v>
      </c>
      <c r="FX8" s="33">
        <f t="shared" si="67"/>
        <v>0.27931361551554629</v>
      </c>
      <c r="FY8" s="33">
        <f t="shared" si="68"/>
        <v>0.28267450875088246</v>
      </c>
      <c r="FZ8" s="33">
        <f t="shared" si="69"/>
        <v>0.28440259689637104</v>
      </c>
      <c r="GA8" s="33">
        <f t="shared" si="70"/>
        <v>0.28730439904543703</v>
      </c>
      <c r="GB8" s="33">
        <f t="shared" si="86"/>
        <v>0.28957819923686934</v>
      </c>
      <c r="GC8" s="47">
        <f t="shared" si="87"/>
        <v>-0.17513458731609288</v>
      </c>
      <c r="GD8" s="62">
        <v>0</v>
      </c>
      <c r="GE8" s="62">
        <v>0</v>
      </c>
      <c r="GF8" s="62">
        <v>0</v>
      </c>
      <c r="GG8" s="62">
        <v>0</v>
      </c>
      <c r="GH8" s="62">
        <v>0</v>
      </c>
      <c r="GI8" s="62">
        <v>0</v>
      </c>
      <c r="GJ8" s="62">
        <v>0</v>
      </c>
      <c r="GK8" s="62">
        <v>0</v>
      </c>
      <c r="GL8" s="62">
        <v>0</v>
      </c>
      <c r="GM8" s="62">
        <v>5</v>
      </c>
      <c r="GN8" s="62">
        <v>5</v>
      </c>
      <c r="GO8" s="62">
        <v>5</v>
      </c>
      <c r="GP8" s="49">
        <f t="shared" si="71"/>
        <v>0.5</v>
      </c>
      <c r="GQ8" s="56"/>
      <c r="GR8" s="50">
        <f t="shared" si="72"/>
        <v>2.1874066902523546</v>
      </c>
      <c r="GS8" s="51"/>
      <c r="GT8" s="52"/>
      <c r="GU8" s="52"/>
      <c r="GV8" s="53"/>
      <c r="GW8" s="53">
        <v>15163647.9</v>
      </c>
      <c r="GX8" s="53"/>
      <c r="GY8" s="52"/>
      <c r="GZ8" s="53"/>
      <c r="HA8" s="53"/>
      <c r="HB8" s="53"/>
      <c r="HC8" s="54">
        <f t="shared" si="73"/>
        <v>24.837482087441753</v>
      </c>
      <c r="HD8" s="54">
        <f t="shared" si="74"/>
        <v>23.680996027832318</v>
      </c>
      <c r="HE8" s="48">
        <f t="shared" si="75"/>
        <v>0</v>
      </c>
    </row>
    <row r="9" spans="1:216" x14ac:dyDescent="0.25">
      <c r="A9" s="23" t="s">
        <v>221</v>
      </c>
      <c r="B9" s="24">
        <v>3</v>
      </c>
      <c r="C9" s="24">
        <v>6</v>
      </c>
      <c r="D9" s="24">
        <f t="shared" si="0"/>
        <v>2827</v>
      </c>
      <c r="E9" s="24">
        <v>165</v>
      </c>
      <c r="F9" s="24">
        <v>0</v>
      </c>
      <c r="G9" s="24">
        <v>0</v>
      </c>
      <c r="H9" s="24">
        <v>0</v>
      </c>
      <c r="I9" s="24">
        <v>184</v>
      </c>
      <c r="J9" s="24">
        <v>1619</v>
      </c>
      <c r="K9" s="24">
        <v>0</v>
      </c>
      <c r="L9" s="24">
        <v>852</v>
      </c>
      <c r="M9" s="24">
        <v>7</v>
      </c>
      <c r="N9" s="24">
        <v>7</v>
      </c>
      <c r="O9" s="24">
        <v>8</v>
      </c>
      <c r="P9" s="24">
        <v>7</v>
      </c>
      <c r="Q9" s="24">
        <v>7</v>
      </c>
      <c r="R9" s="24">
        <f t="shared" si="1"/>
        <v>0</v>
      </c>
      <c r="S9" s="25">
        <v>4394</v>
      </c>
      <c r="T9" s="24">
        <v>370</v>
      </c>
      <c r="U9" s="24">
        <v>380</v>
      </c>
      <c r="V9" s="24">
        <v>384</v>
      </c>
      <c r="W9" s="26">
        <f t="shared" si="2"/>
        <v>10</v>
      </c>
      <c r="X9" s="26">
        <v>398</v>
      </c>
      <c r="Y9" s="25">
        <v>4609</v>
      </c>
      <c r="Z9" s="26">
        <v>816</v>
      </c>
      <c r="AA9" s="26">
        <v>914</v>
      </c>
      <c r="AB9" s="26">
        <v>939</v>
      </c>
      <c r="AC9" s="26">
        <f t="shared" si="3"/>
        <v>25</v>
      </c>
      <c r="AD9" s="27">
        <f t="shared" si="4"/>
        <v>2.7352297592997812</v>
      </c>
      <c r="AE9" s="28">
        <v>182</v>
      </c>
      <c r="AF9" s="29">
        <f>[1]Лист1!B5</f>
        <v>4609</v>
      </c>
      <c r="AG9" s="29">
        <v>2670</v>
      </c>
      <c r="AH9" s="29">
        <v>4813</v>
      </c>
      <c r="AI9" s="30">
        <v>2231</v>
      </c>
      <c r="AJ9" s="30">
        <v>2202</v>
      </c>
      <c r="AK9" s="31">
        <f t="shared" si="5"/>
        <v>50.113791533909883</v>
      </c>
      <c r="AL9" s="31">
        <f t="shared" si="6"/>
        <v>47.776090258190493</v>
      </c>
      <c r="AM9" s="32">
        <v>2262</v>
      </c>
      <c r="AN9" s="32">
        <v>2266</v>
      </c>
      <c r="AO9" s="32">
        <v>2390</v>
      </c>
      <c r="AP9" s="32">
        <v>2621</v>
      </c>
      <c r="AQ9" s="32">
        <v>2699</v>
      </c>
      <c r="AR9" s="32">
        <v>2748</v>
      </c>
      <c r="AS9" s="32">
        <v>2760</v>
      </c>
      <c r="AT9" s="32">
        <v>2761</v>
      </c>
      <c r="AU9" s="32">
        <v>2714</v>
      </c>
      <c r="AV9" s="32">
        <v>2640</v>
      </c>
      <c r="AW9" s="32">
        <v>2636</v>
      </c>
      <c r="AX9" s="32">
        <v>2640</v>
      </c>
      <c r="AY9" s="32">
        <v>2642</v>
      </c>
      <c r="AZ9" s="32">
        <v>2642</v>
      </c>
      <c r="BA9" s="32">
        <v>2749</v>
      </c>
      <c r="BB9" s="32">
        <v>2840</v>
      </c>
      <c r="BC9" s="32">
        <v>2912</v>
      </c>
      <c r="BD9" s="32">
        <v>2982</v>
      </c>
      <c r="BE9" s="32">
        <v>3060</v>
      </c>
      <c r="BF9" s="33">
        <f t="shared" si="7"/>
        <v>0.57344691460627473</v>
      </c>
      <c r="BG9" s="34"/>
      <c r="BH9" s="34"/>
      <c r="BI9" s="34"/>
      <c r="BJ9" s="33">
        <f t="shared" si="8"/>
        <v>0.57365468522750884</v>
      </c>
      <c r="BK9" s="33">
        <f t="shared" si="9"/>
        <v>0.56388946602950341</v>
      </c>
      <c r="BL9" s="33">
        <f t="shared" si="10"/>
        <v>0.54851444005817573</v>
      </c>
      <c r="BM9" s="33">
        <f t="shared" si="11"/>
        <v>0.54768335757323916</v>
      </c>
      <c r="BN9" s="33">
        <f t="shared" si="12"/>
        <v>0.54851444005817573</v>
      </c>
      <c r="BO9" s="33">
        <f t="shared" si="13"/>
        <v>0.54892998130064408</v>
      </c>
      <c r="BP9" s="33">
        <f t="shared" si="14"/>
        <v>0.54892998130064408</v>
      </c>
      <c r="BQ9" s="33">
        <f t="shared" si="15"/>
        <v>0.5711614377726989</v>
      </c>
      <c r="BR9" s="33">
        <f t="shared" si="16"/>
        <v>0.59006856430500731</v>
      </c>
      <c r="BS9" s="33">
        <f t="shared" si="76"/>
        <v>0.60502804903386664</v>
      </c>
      <c r="BT9" s="33">
        <f t="shared" si="77"/>
        <v>0.61957199252025763</v>
      </c>
      <c r="BU9" s="33">
        <f t="shared" si="78"/>
        <v>0.63577810097652188</v>
      </c>
      <c r="BV9" s="67">
        <v>4320</v>
      </c>
      <c r="BW9" s="67">
        <v>241</v>
      </c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3"/>
      <c r="CL9" s="37"/>
      <c r="CM9" s="37"/>
      <c r="CN9" s="37"/>
      <c r="CO9" s="37"/>
      <c r="CP9" s="37"/>
      <c r="CQ9" s="37"/>
      <c r="CR9" s="37"/>
      <c r="CS9" s="37"/>
      <c r="CT9" s="37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8">
        <f t="shared" si="28"/>
        <v>2760</v>
      </c>
      <c r="DH9" s="38">
        <f t="shared" si="28"/>
        <v>2761</v>
      </c>
      <c r="DI9" s="38">
        <f t="shared" si="28"/>
        <v>2714</v>
      </c>
      <c r="DJ9" s="38">
        <f t="shared" si="28"/>
        <v>2640</v>
      </c>
      <c r="DK9" s="38">
        <f t="shared" si="29"/>
        <v>2636</v>
      </c>
      <c r="DL9" s="38">
        <f t="shared" si="30"/>
        <v>2640</v>
      </c>
      <c r="DM9" s="38">
        <f t="shared" si="30"/>
        <v>2642</v>
      </c>
      <c r="DN9" s="38">
        <f t="shared" si="31"/>
        <v>2642</v>
      </c>
      <c r="DO9" s="38">
        <f t="shared" si="32"/>
        <v>2749</v>
      </c>
      <c r="DP9" s="38">
        <f t="shared" si="81"/>
        <v>2840</v>
      </c>
      <c r="DQ9" s="38">
        <f t="shared" si="81"/>
        <v>2912</v>
      </c>
      <c r="DR9" s="38">
        <f t="shared" si="82"/>
        <v>2982</v>
      </c>
      <c r="DS9" s="38">
        <f t="shared" si="82"/>
        <v>3060</v>
      </c>
      <c r="DT9" s="39">
        <f t="shared" si="33"/>
        <v>0.57344691460627473</v>
      </c>
      <c r="DU9" s="39">
        <f t="shared" si="34"/>
        <v>0.57365468522750884</v>
      </c>
      <c r="DV9" s="39">
        <f t="shared" si="35"/>
        <v>0.56388946602950341</v>
      </c>
      <c r="DW9" s="39">
        <f t="shared" si="36"/>
        <v>0.54851444005817573</v>
      </c>
      <c r="DX9" s="39">
        <f t="shared" si="37"/>
        <v>0.54768335757323916</v>
      </c>
      <c r="DY9" s="39">
        <f t="shared" si="38"/>
        <v>0.54851444005817573</v>
      </c>
      <c r="DZ9" s="39">
        <f t="shared" si="39"/>
        <v>0.54892998130064408</v>
      </c>
      <c r="EA9" s="39">
        <f t="shared" si="40"/>
        <v>0.54892998130064408</v>
      </c>
      <c r="EB9" s="39">
        <f t="shared" si="41"/>
        <v>0.5711614377726989</v>
      </c>
      <c r="EC9" s="39">
        <f t="shared" si="42"/>
        <v>0.59006856430500731</v>
      </c>
      <c r="ED9" s="39">
        <f t="shared" si="83"/>
        <v>0.60502804903386664</v>
      </c>
      <c r="EE9" s="39">
        <f t="shared" si="84"/>
        <v>0.61957199252025763</v>
      </c>
      <c r="EF9" s="39">
        <f t="shared" si="85"/>
        <v>0.63577810097652188</v>
      </c>
      <c r="EG9" s="40">
        <v>881</v>
      </c>
      <c r="EH9" s="41">
        <f t="shared" si="43"/>
        <v>0.48405293990019527</v>
      </c>
      <c r="EI9" s="41">
        <f t="shared" si="44"/>
        <v>0.47776090258190496</v>
      </c>
      <c r="EJ9" s="41">
        <f t="shared" si="45"/>
        <v>0.49077891082664354</v>
      </c>
      <c r="EK9" s="41">
        <f t="shared" si="46"/>
        <v>0.49164677804295942</v>
      </c>
      <c r="EL9" s="41">
        <f t="shared" si="47"/>
        <v>0.51855066174875242</v>
      </c>
      <c r="EM9" s="41">
        <f t="shared" si="48"/>
        <v>0.5686699934909959</v>
      </c>
      <c r="EN9" s="41">
        <f t="shared" si="49"/>
        <v>0.58559340420915595</v>
      </c>
      <c r="EO9" s="33">
        <f t="shared" si="50"/>
        <v>0.57095366715146478</v>
      </c>
      <c r="EP9" s="41">
        <f t="shared" si="51"/>
        <v>0</v>
      </c>
      <c r="EQ9" s="41">
        <f t="shared" si="52"/>
        <v>0</v>
      </c>
      <c r="ER9" s="42"/>
      <c r="ES9" s="42"/>
      <c r="ET9" s="43"/>
      <c r="EU9" s="41">
        <f t="shared" si="53"/>
        <v>0</v>
      </c>
      <c r="EV9" s="41">
        <f t="shared" si="54"/>
        <v>0</v>
      </c>
      <c r="EW9" s="41">
        <f t="shared" si="55"/>
        <v>0</v>
      </c>
      <c r="EX9" s="41">
        <f t="shared" si="56"/>
        <v>0</v>
      </c>
      <c r="EY9" s="41">
        <f t="shared" si="57"/>
        <v>0</v>
      </c>
      <c r="EZ9" s="44">
        <v>882</v>
      </c>
      <c r="FA9" s="44">
        <v>882</v>
      </c>
      <c r="FB9" s="44">
        <v>881</v>
      </c>
      <c r="FC9" s="44">
        <v>881</v>
      </c>
      <c r="FD9" s="44">
        <v>881</v>
      </c>
      <c r="FE9" s="44">
        <v>887</v>
      </c>
      <c r="FF9" s="44">
        <v>926</v>
      </c>
      <c r="FG9" s="44">
        <v>1085</v>
      </c>
      <c r="FH9" s="44">
        <v>1203</v>
      </c>
      <c r="FI9" s="44">
        <v>1299</v>
      </c>
      <c r="FJ9" s="44">
        <v>1326</v>
      </c>
      <c r="FK9" s="44">
        <v>1360</v>
      </c>
      <c r="FL9" s="45">
        <v>1439</v>
      </c>
      <c r="FM9" s="33">
        <f t="shared" si="58"/>
        <v>0.18304591730729275</v>
      </c>
      <c r="FN9" s="46"/>
      <c r="FO9" s="46"/>
      <c r="FP9" s="33">
        <f t="shared" si="59"/>
        <v>0.18325368792852689</v>
      </c>
      <c r="FQ9" s="33">
        <f t="shared" si="60"/>
        <v>0.18325368792852689</v>
      </c>
      <c r="FR9" s="33">
        <f t="shared" si="61"/>
        <v>0.18304591730729275</v>
      </c>
      <c r="FS9" s="33">
        <f t="shared" si="62"/>
        <v>0.18304591730729275</v>
      </c>
      <c r="FT9" s="33">
        <f t="shared" si="63"/>
        <v>0.18304591730729275</v>
      </c>
      <c r="FU9" s="33">
        <f t="shared" si="64"/>
        <v>0.18429254103469769</v>
      </c>
      <c r="FV9" s="33">
        <f t="shared" si="65"/>
        <v>0.19239559526282984</v>
      </c>
      <c r="FW9" s="33">
        <f t="shared" si="66"/>
        <v>0.22543112403906088</v>
      </c>
      <c r="FX9" s="33">
        <f t="shared" si="67"/>
        <v>0.24994805734469147</v>
      </c>
      <c r="FY9" s="33">
        <f t="shared" si="68"/>
        <v>0.2698940369831706</v>
      </c>
      <c r="FZ9" s="33">
        <f t="shared" si="69"/>
        <v>0.27550384375649284</v>
      </c>
      <c r="GA9" s="33">
        <f t="shared" si="70"/>
        <v>0.28256804487845416</v>
      </c>
      <c r="GB9" s="33">
        <f t="shared" si="86"/>
        <v>0.29898192395595263</v>
      </c>
      <c r="GC9" s="47">
        <f t="shared" si="87"/>
        <v>-0.33679617702056924</v>
      </c>
      <c r="GD9" s="48"/>
      <c r="GE9" s="48"/>
      <c r="GF9" s="48"/>
      <c r="GG9" s="68">
        <v>0</v>
      </c>
      <c r="GH9" s="68">
        <v>4</v>
      </c>
      <c r="GI9" s="68">
        <v>5</v>
      </c>
      <c r="GJ9" s="68">
        <v>5</v>
      </c>
      <c r="GK9" s="68">
        <v>5</v>
      </c>
      <c r="GL9" s="68">
        <v>5</v>
      </c>
      <c r="GM9" s="68">
        <v>10</v>
      </c>
      <c r="GN9" s="68">
        <v>10</v>
      </c>
      <c r="GO9" s="68">
        <v>10</v>
      </c>
      <c r="GP9" s="69">
        <f>GO9/$HH$1</f>
        <v>0.625</v>
      </c>
      <c r="GQ9" s="56"/>
      <c r="GR9" s="50"/>
      <c r="GS9" s="51"/>
      <c r="GT9" s="52"/>
      <c r="GU9" s="52"/>
      <c r="GV9" s="53"/>
      <c r="GW9" s="53"/>
      <c r="GX9" s="53"/>
      <c r="GY9" s="52"/>
      <c r="GZ9" s="53"/>
      <c r="HA9" s="53"/>
      <c r="HB9" s="53"/>
      <c r="HC9" s="54">
        <f t="shared" si="73"/>
        <v>21.370050068274921</v>
      </c>
      <c r="HD9" s="54">
        <f t="shared" si="74"/>
        <v>20.373182903015838</v>
      </c>
      <c r="HE9" s="48">
        <f t="shared" si="75"/>
        <v>0</v>
      </c>
    </row>
    <row r="10" spans="1:216" x14ac:dyDescent="0.25">
      <c r="A10" s="23" t="s">
        <v>222</v>
      </c>
      <c r="B10" s="24">
        <v>2</v>
      </c>
      <c r="C10" s="24">
        <v>2</v>
      </c>
      <c r="D10" s="24">
        <f t="shared" si="0"/>
        <v>1612</v>
      </c>
      <c r="E10" s="24">
        <v>114</v>
      </c>
      <c r="F10" s="24">
        <v>61</v>
      </c>
      <c r="G10" s="24">
        <v>16</v>
      </c>
      <c r="H10" s="24">
        <v>158</v>
      </c>
      <c r="I10" s="24">
        <v>613</v>
      </c>
      <c r="J10" s="24">
        <v>228</v>
      </c>
      <c r="K10" s="24">
        <v>0</v>
      </c>
      <c r="L10" s="24">
        <v>422</v>
      </c>
      <c r="M10" s="24">
        <v>0</v>
      </c>
      <c r="N10" s="24">
        <v>2</v>
      </c>
      <c r="O10" s="24">
        <v>4</v>
      </c>
      <c r="P10" s="24">
        <v>3</v>
      </c>
      <c r="Q10" s="24">
        <v>3</v>
      </c>
      <c r="R10" s="24">
        <f t="shared" si="1"/>
        <v>0</v>
      </c>
      <c r="S10" s="25">
        <v>2642</v>
      </c>
      <c r="T10" s="26">
        <v>828</v>
      </c>
      <c r="U10" s="26">
        <v>829</v>
      </c>
      <c r="V10" s="26">
        <v>831</v>
      </c>
      <c r="W10" s="26">
        <f t="shared" si="2"/>
        <v>1</v>
      </c>
      <c r="X10" s="26">
        <v>831</v>
      </c>
      <c r="Y10" s="25">
        <v>2659</v>
      </c>
      <c r="Z10" s="26">
        <v>831</v>
      </c>
      <c r="AA10" s="26">
        <v>833</v>
      </c>
      <c r="AB10" s="26">
        <v>830</v>
      </c>
      <c r="AC10" s="26">
        <f t="shared" si="3"/>
        <v>-3</v>
      </c>
      <c r="AD10" s="27">
        <f t="shared" si="4"/>
        <v>-0.36014405762304924</v>
      </c>
      <c r="AE10" s="28">
        <v>7</v>
      </c>
      <c r="AF10" s="29">
        <f>[1]Лист1!B11</f>
        <v>2659</v>
      </c>
      <c r="AG10" s="29"/>
      <c r="AH10" s="60">
        <v>2509</v>
      </c>
      <c r="AI10" s="30">
        <v>937</v>
      </c>
      <c r="AJ10" s="30">
        <v>974</v>
      </c>
      <c r="AK10" s="31">
        <f t="shared" si="5"/>
        <v>36.866010598031792</v>
      </c>
      <c r="AL10" s="31">
        <f t="shared" si="6"/>
        <v>36.630312147423844</v>
      </c>
      <c r="AM10" s="32">
        <v>983</v>
      </c>
      <c r="AN10" s="32">
        <v>985</v>
      </c>
      <c r="AO10" s="32">
        <v>1005</v>
      </c>
      <c r="AP10" s="32">
        <v>1037</v>
      </c>
      <c r="AQ10" s="32">
        <v>1045</v>
      </c>
      <c r="AR10" s="32">
        <v>1050</v>
      </c>
      <c r="AS10" s="32">
        <v>1115</v>
      </c>
      <c r="AT10" s="32">
        <v>1129</v>
      </c>
      <c r="AU10" s="32">
        <v>1183</v>
      </c>
      <c r="AV10" s="32">
        <v>1244</v>
      </c>
      <c r="AW10" s="32">
        <v>1334</v>
      </c>
      <c r="AX10" s="32">
        <v>1454</v>
      </c>
      <c r="AY10" s="32">
        <v>1476</v>
      </c>
      <c r="AZ10" s="32">
        <v>1548</v>
      </c>
      <c r="BA10" s="32">
        <v>1599</v>
      </c>
      <c r="BB10" s="32">
        <v>1603</v>
      </c>
      <c r="BC10" s="32">
        <v>1622</v>
      </c>
      <c r="BD10" s="32">
        <v>1631</v>
      </c>
      <c r="BE10" s="32">
        <v>1657</v>
      </c>
      <c r="BF10" s="33">
        <f t="shared" si="7"/>
        <v>0.44440015942606614</v>
      </c>
      <c r="BG10" s="34"/>
      <c r="BH10" s="34"/>
      <c r="BI10" s="34"/>
      <c r="BJ10" s="33">
        <f t="shared" si="8"/>
        <v>0.44998007174172977</v>
      </c>
      <c r="BK10" s="33">
        <f t="shared" si="9"/>
        <v>0.47150259067357514</v>
      </c>
      <c r="BL10" s="33">
        <f t="shared" si="10"/>
        <v>0.49581506576325229</v>
      </c>
      <c r="BM10" s="33">
        <f t="shared" si="11"/>
        <v>0.53168593064966119</v>
      </c>
      <c r="BN10" s="33">
        <f t="shared" si="12"/>
        <v>0.57951375049820641</v>
      </c>
      <c r="BO10" s="33">
        <f t="shared" si="13"/>
        <v>0.58828218413710642</v>
      </c>
      <c r="BP10" s="33">
        <f t="shared" si="14"/>
        <v>0.61697887604623358</v>
      </c>
      <c r="BQ10" s="33">
        <f t="shared" si="15"/>
        <v>0.63730569948186533</v>
      </c>
      <c r="BR10" s="33">
        <f t="shared" si="16"/>
        <v>0.63889996014348349</v>
      </c>
      <c r="BS10" s="33">
        <f t="shared" si="76"/>
        <v>0.64647269828616982</v>
      </c>
      <c r="BT10" s="33">
        <f t="shared" si="77"/>
        <v>0.65005978477481063</v>
      </c>
      <c r="BU10" s="33">
        <f t="shared" si="78"/>
        <v>0.66042247907532881</v>
      </c>
      <c r="BV10" s="35"/>
      <c r="BW10" s="35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3">
        <f>BX10/AH10</f>
        <v>0</v>
      </c>
      <c r="CL10" s="37">
        <v>397</v>
      </c>
      <c r="CM10" s="37">
        <v>443</v>
      </c>
      <c r="CN10" s="37">
        <v>441</v>
      </c>
      <c r="CO10" s="37">
        <v>647</v>
      </c>
      <c r="CP10" s="37">
        <v>708</v>
      </c>
      <c r="CQ10" s="37">
        <v>718</v>
      </c>
      <c r="CR10" s="37">
        <v>728</v>
      </c>
      <c r="CS10" s="37">
        <v>724</v>
      </c>
      <c r="CT10" s="37">
        <v>714</v>
      </c>
      <c r="CU10" s="33">
        <f>BY10/AH10</f>
        <v>0</v>
      </c>
      <c r="CV10" s="33">
        <f>BZ10/AH10</f>
        <v>0</v>
      </c>
      <c r="CW10" s="33">
        <f>CA10/AH10</f>
        <v>0</v>
      </c>
      <c r="CX10" s="33">
        <f>CB10/AH10</f>
        <v>0</v>
      </c>
      <c r="CY10" s="33">
        <f>CC10/AH10</f>
        <v>0</v>
      </c>
      <c r="CZ10" s="33">
        <f>CD10/AH10</f>
        <v>0</v>
      </c>
      <c r="DA10" s="33">
        <f>CE10/AH10</f>
        <v>0</v>
      </c>
      <c r="DB10" s="33">
        <f>CF10/AH10</f>
        <v>0</v>
      </c>
      <c r="DC10" s="33">
        <f>CG10/AH10</f>
        <v>0</v>
      </c>
      <c r="DD10" s="33">
        <f>CH10/AH10</f>
        <v>0</v>
      </c>
      <c r="DE10" s="33">
        <f t="shared" si="79"/>
        <v>0</v>
      </c>
      <c r="DF10" s="33">
        <f t="shared" si="80"/>
        <v>0</v>
      </c>
      <c r="DG10" s="38">
        <f t="shared" si="28"/>
        <v>1115</v>
      </c>
      <c r="DH10" s="38">
        <f t="shared" si="28"/>
        <v>1129</v>
      </c>
      <c r="DI10" s="38">
        <f t="shared" si="28"/>
        <v>1183</v>
      </c>
      <c r="DJ10" s="38">
        <f t="shared" si="28"/>
        <v>1244</v>
      </c>
      <c r="DK10" s="38">
        <f t="shared" si="29"/>
        <v>1334</v>
      </c>
      <c r="DL10" s="38">
        <f t="shared" si="30"/>
        <v>1454</v>
      </c>
      <c r="DM10" s="38">
        <f t="shared" si="30"/>
        <v>1476</v>
      </c>
      <c r="DN10" s="38">
        <f t="shared" si="31"/>
        <v>1548</v>
      </c>
      <c r="DO10" s="38">
        <f t="shared" si="32"/>
        <v>1599</v>
      </c>
      <c r="DP10" s="38">
        <f t="shared" si="81"/>
        <v>1603</v>
      </c>
      <c r="DQ10" s="38">
        <f t="shared" si="81"/>
        <v>1622</v>
      </c>
      <c r="DR10" s="38">
        <f t="shared" si="82"/>
        <v>1631</v>
      </c>
      <c r="DS10" s="38">
        <f t="shared" si="82"/>
        <v>1657</v>
      </c>
      <c r="DT10" s="39">
        <f t="shared" si="33"/>
        <v>0.44440015942606614</v>
      </c>
      <c r="DU10" s="39">
        <f t="shared" si="34"/>
        <v>0.44998007174172977</v>
      </c>
      <c r="DV10" s="39">
        <f t="shared" si="35"/>
        <v>0.47150259067357514</v>
      </c>
      <c r="DW10" s="39">
        <f t="shared" si="36"/>
        <v>0.49581506576325229</v>
      </c>
      <c r="DX10" s="39">
        <f t="shared" si="37"/>
        <v>0.53168593064966119</v>
      </c>
      <c r="DY10" s="39">
        <f t="shared" si="38"/>
        <v>0.57951375049820641</v>
      </c>
      <c r="DZ10" s="39">
        <f t="shared" si="39"/>
        <v>0.58828218413710642</v>
      </c>
      <c r="EA10" s="39">
        <f t="shared" si="40"/>
        <v>0.61697887604623358</v>
      </c>
      <c r="EB10" s="39">
        <f t="shared" si="41"/>
        <v>0.63730569948186533</v>
      </c>
      <c r="EC10" s="39">
        <f t="shared" si="42"/>
        <v>0.63889996014348349</v>
      </c>
      <c r="ED10" s="39">
        <f t="shared" si="83"/>
        <v>0.64647269828616982</v>
      </c>
      <c r="EE10" s="39">
        <f t="shared" si="84"/>
        <v>0.65005978477481063</v>
      </c>
      <c r="EF10" s="39">
        <f t="shared" si="85"/>
        <v>0.66042247907532881</v>
      </c>
      <c r="EG10" s="40">
        <v>918</v>
      </c>
      <c r="EH10" s="41">
        <f t="shared" si="43"/>
        <v>0.35238811583301993</v>
      </c>
      <c r="EI10" s="41">
        <f t="shared" si="44"/>
        <v>0.36630312147423844</v>
      </c>
      <c r="EJ10" s="41">
        <f t="shared" si="45"/>
        <v>0.36968785257615644</v>
      </c>
      <c r="EK10" s="41">
        <f t="shared" si="46"/>
        <v>0.37044001504324936</v>
      </c>
      <c r="EL10" s="41">
        <f t="shared" si="47"/>
        <v>0.37796163971417829</v>
      </c>
      <c r="EM10" s="41">
        <f t="shared" si="48"/>
        <v>0.38999623918766452</v>
      </c>
      <c r="EN10" s="41">
        <f t="shared" si="49"/>
        <v>0.39300488905603609</v>
      </c>
      <c r="EO10" s="33">
        <f t="shared" si="50"/>
        <v>0.41849342367477083</v>
      </c>
      <c r="EP10" s="41">
        <f t="shared" si="51"/>
        <v>0.14930424971793907</v>
      </c>
      <c r="EQ10" s="41">
        <f t="shared" si="52"/>
        <v>0.1666039864610756</v>
      </c>
      <c r="ER10" s="70">
        <v>31</v>
      </c>
      <c r="ES10" s="70">
        <v>30</v>
      </c>
      <c r="ET10" s="71"/>
      <c r="EU10" s="41">
        <f t="shared" si="53"/>
        <v>0.24332455810455059</v>
      </c>
      <c r="EV10" s="41">
        <f t="shared" si="54"/>
        <v>0.26626551335088378</v>
      </c>
      <c r="EW10" s="41">
        <f t="shared" si="55"/>
        <v>0.27002632568634827</v>
      </c>
      <c r="EX10" s="41">
        <f t="shared" si="56"/>
        <v>0.2737871380218127</v>
      </c>
      <c r="EY10" s="41">
        <f t="shared" si="57"/>
        <v>0.27228281308762692</v>
      </c>
      <c r="EZ10" s="44">
        <v>922</v>
      </c>
      <c r="FA10" s="44">
        <v>921</v>
      </c>
      <c r="FB10" s="44">
        <v>1033</v>
      </c>
      <c r="FC10" s="44">
        <v>1105</v>
      </c>
      <c r="FD10" s="44">
        <v>1108</v>
      </c>
      <c r="FE10" s="44">
        <v>1108</v>
      </c>
      <c r="FF10" s="44">
        <v>1138</v>
      </c>
      <c r="FG10" s="44">
        <v>1188</v>
      </c>
      <c r="FH10" s="44">
        <v>1224</v>
      </c>
      <c r="FI10" s="44">
        <v>1224</v>
      </c>
      <c r="FJ10" s="44">
        <v>1224</v>
      </c>
      <c r="FK10" s="44">
        <v>1224</v>
      </c>
      <c r="FL10" s="45">
        <v>1224</v>
      </c>
      <c r="FM10" s="33">
        <f t="shared" si="58"/>
        <v>0.36588282184137105</v>
      </c>
      <c r="FN10" s="46">
        <v>5500</v>
      </c>
      <c r="FO10" s="72">
        <v>798</v>
      </c>
      <c r="FP10" s="33">
        <f t="shared" si="59"/>
        <v>0.36747708250298922</v>
      </c>
      <c r="FQ10" s="33">
        <f t="shared" si="60"/>
        <v>0.36707851733758468</v>
      </c>
      <c r="FR10" s="33">
        <f t="shared" si="61"/>
        <v>0.41171781586289358</v>
      </c>
      <c r="FS10" s="33">
        <f t="shared" si="62"/>
        <v>0.44041450777202074</v>
      </c>
      <c r="FT10" s="33">
        <f t="shared" si="63"/>
        <v>0.44161020326823436</v>
      </c>
      <c r="FU10" s="33">
        <f t="shared" si="64"/>
        <v>0.44161020326823436</v>
      </c>
      <c r="FV10" s="33">
        <f t="shared" si="65"/>
        <v>0.45356715823037069</v>
      </c>
      <c r="FW10" s="33">
        <f t="shared" si="66"/>
        <v>0.47349541650059784</v>
      </c>
      <c r="FX10" s="33">
        <f t="shared" si="67"/>
        <v>0.48784376245516142</v>
      </c>
      <c r="FY10" s="33">
        <f t="shared" si="68"/>
        <v>0.48784376245516142</v>
      </c>
      <c r="FZ10" s="33">
        <f t="shared" si="69"/>
        <v>0.48784376245516142</v>
      </c>
      <c r="GA10" s="33">
        <f t="shared" si="70"/>
        <v>0.48784376245516142</v>
      </c>
      <c r="GB10" s="33">
        <f t="shared" si="86"/>
        <v>0.48784376245516142</v>
      </c>
      <c r="GC10" s="47">
        <f t="shared" si="87"/>
        <v>-0.17257871662016738</v>
      </c>
      <c r="GD10" s="73">
        <v>0</v>
      </c>
      <c r="GE10" s="73">
        <v>0</v>
      </c>
      <c r="GF10" s="73">
        <v>0</v>
      </c>
      <c r="GG10" s="73">
        <v>0</v>
      </c>
      <c r="GH10" s="73">
        <v>0</v>
      </c>
      <c r="GI10" s="73">
        <v>0</v>
      </c>
      <c r="GJ10" s="73">
        <v>0</v>
      </c>
      <c r="GK10" s="73">
        <v>0</v>
      </c>
      <c r="GL10" s="73">
        <v>0</v>
      </c>
      <c r="GM10" s="73">
        <v>0</v>
      </c>
      <c r="GN10" s="73">
        <v>0</v>
      </c>
      <c r="GO10" s="73">
        <v>0</v>
      </c>
      <c r="GP10" s="49">
        <f>GO10/$HG$1</f>
        <v>0</v>
      </c>
      <c r="GQ10" s="56"/>
      <c r="GR10" s="74">
        <f>FO10/(AF10/100)</f>
        <v>30.011282437006393</v>
      </c>
      <c r="GS10" s="51"/>
      <c r="GT10" s="75"/>
      <c r="GU10" s="52"/>
      <c r="GV10" s="53"/>
      <c r="GW10" s="53"/>
      <c r="GX10" s="53"/>
      <c r="GY10" s="75"/>
      <c r="GZ10" s="53"/>
      <c r="HA10" s="53"/>
      <c r="HB10" s="53"/>
      <c r="HC10" s="54">
        <f t="shared" si="73"/>
        <v>31.415594246782739</v>
      </c>
      <c r="HD10" s="54">
        <f t="shared" si="74"/>
        <v>31.21474238435502</v>
      </c>
      <c r="HE10" s="48">
        <f t="shared" si="75"/>
        <v>0</v>
      </c>
    </row>
    <row r="11" spans="1:216" x14ac:dyDescent="0.25">
      <c r="A11" s="23" t="s">
        <v>223</v>
      </c>
      <c r="B11" s="24">
        <v>2</v>
      </c>
      <c r="C11" s="24">
        <v>17</v>
      </c>
      <c r="D11" s="24">
        <f t="shared" si="0"/>
        <v>1407</v>
      </c>
      <c r="E11" s="24">
        <v>96</v>
      </c>
      <c r="F11" s="24">
        <v>0</v>
      </c>
      <c r="G11" s="24">
        <v>30</v>
      </c>
      <c r="H11" s="24">
        <v>88</v>
      </c>
      <c r="I11" s="24">
        <v>463</v>
      </c>
      <c r="J11" s="24">
        <v>535</v>
      </c>
      <c r="K11" s="24">
        <v>0</v>
      </c>
      <c r="L11" s="24">
        <v>195</v>
      </c>
      <c r="M11" s="24">
        <v>0</v>
      </c>
      <c r="N11" s="24">
        <v>17</v>
      </c>
      <c r="O11" s="24">
        <v>19</v>
      </c>
      <c r="P11" s="24">
        <v>19</v>
      </c>
      <c r="Q11" s="24">
        <v>19</v>
      </c>
      <c r="R11" s="24">
        <f t="shared" si="1"/>
        <v>0</v>
      </c>
      <c r="S11" s="25">
        <v>2192</v>
      </c>
      <c r="T11" s="26">
        <v>59</v>
      </c>
      <c r="U11" s="26">
        <v>61</v>
      </c>
      <c r="V11" s="26">
        <v>279</v>
      </c>
      <c r="W11" s="26">
        <f t="shared" si="2"/>
        <v>2</v>
      </c>
      <c r="X11" s="26">
        <v>775</v>
      </c>
      <c r="Y11" s="25">
        <v>2214</v>
      </c>
      <c r="Z11" s="26">
        <v>1214</v>
      </c>
      <c r="AA11" s="26">
        <v>1381</v>
      </c>
      <c r="AB11" s="26">
        <v>1381</v>
      </c>
      <c r="AC11" s="26">
        <f t="shared" si="3"/>
        <v>0</v>
      </c>
      <c r="AD11" s="27">
        <f t="shared" si="4"/>
        <v>0</v>
      </c>
      <c r="AE11" s="28">
        <v>840</v>
      </c>
      <c r="AF11" s="29">
        <f>[1]Лист1!B12</f>
        <v>2214</v>
      </c>
      <c r="AG11" s="29">
        <v>1464</v>
      </c>
      <c r="AH11" s="60">
        <v>2085</v>
      </c>
      <c r="AI11" s="30">
        <v>1451</v>
      </c>
      <c r="AJ11" s="30">
        <v>1457</v>
      </c>
      <c r="AK11" s="31">
        <f t="shared" si="5"/>
        <v>66.46897810218978</v>
      </c>
      <c r="AL11" s="31">
        <f t="shared" si="6"/>
        <v>65.808491418247513</v>
      </c>
      <c r="AM11" s="32">
        <v>1465</v>
      </c>
      <c r="AN11" s="32">
        <v>1468</v>
      </c>
      <c r="AO11" s="32">
        <v>1472</v>
      </c>
      <c r="AP11" s="32">
        <v>1489</v>
      </c>
      <c r="AQ11" s="32">
        <v>1603</v>
      </c>
      <c r="AR11" s="32">
        <v>1603</v>
      </c>
      <c r="AS11" s="32">
        <v>1635</v>
      </c>
      <c r="AT11" s="32">
        <v>1649</v>
      </c>
      <c r="AU11" s="32">
        <v>1650</v>
      </c>
      <c r="AV11" s="32">
        <v>1642</v>
      </c>
      <c r="AW11" s="32">
        <v>1644</v>
      </c>
      <c r="AX11" s="32">
        <v>1644</v>
      </c>
      <c r="AY11" s="32">
        <v>1644</v>
      </c>
      <c r="AZ11" s="32">
        <v>1643</v>
      </c>
      <c r="BA11" s="32">
        <v>1644</v>
      </c>
      <c r="BB11" s="32">
        <v>1645</v>
      </c>
      <c r="BC11" s="32">
        <v>1645</v>
      </c>
      <c r="BD11" s="32">
        <v>1645</v>
      </c>
      <c r="BE11" s="32">
        <v>1645</v>
      </c>
      <c r="BF11" s="33">
        <f t="shared" si="7"/>
        <v>0.78417266187050361</v>
      </c>
      <c r="BG11" s="34"/>
      <c r="BH11" s="34"/>
      <c r="BI11" s="34"/>
      <c r="BJ11" s="33">
        <f t="shared" si="8"/>
        <v>0.79088729016786574</v>
      </c>
      <c r="BK11" s="33">
        <f t="shared" si="9"/>
        <v>0.79136690647482011</v>
      </c>
      <c r="BL11" s="33">
        <f t="shared" si="10"/>
        <v>0.78752997601918462</v>
      </c>
      <c r="BM11" s="33">
        <f t="shared" si="11"/>
        <v>0.78848920863309357</v>
      </c>
      <c r="BN11" s="33">
        <f t="shared" si="12"/>
        <v>0.78848920863309357</v>
      </c>
      <c r="BO11" s="33">
        <f t="shared" si="13"/>
        <v>0.78848920863309357</v>
      </c>
      <c r="BP11" s="33">
        <f t="shared" si="14"/>
        <v>0.7880095923261391</v>
      </c>
      <c r="BQ11" s="33">
        <f t="shared" si="15"/>
        <v>0.78848920863309357</v>
      </c>
      <c r="BR11" s="33">
        <f t="shared" si="16"/>
        <v>0.78896882494004794</v>
      </c>
      <c r="BS11" s="33">
        <f t="shared" si="76"/>
        <v>0.78896882494004794</v>
      </c>
      <c r="BT11" s="33">
        <f t="shared" si="77"/>
        <v>0.78896882494004794</v>
      </c>
      <c r="BU11" s="33">
        <f t="shared" si="78"/>
        <v>0.78896882494004794</v>
      </c>
      <c r="BV11" s="67">
        <v>6110</v>
      </c>
      <c r="BW11" s="67">
        <v>53</v>
      </c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3"/>
      <c r="CL11" s="37"/>
      <c r="CM11" s="37"/>
      <c r="CN11" s="37"/>
      <c r="CO11" s="37"/>
      <c r="CP11" s="37"/>
      <c r="CQ11" s="37"/>
      <c r="CR11" s="37"/>
      <c r="CS11" s="37"/>
      <c r="CT11" s="37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8">
        <f t="shared" si="28"/>
        <v>1635</v>
      </c>
      <c r="DH11" s="38">
        <f t="shared" si="28"/>
        <v>1649</v>
      </c>
      <c r="DI11" s="38">
        <f t="shared" si="28"/>
        <v>1650</v>
      </c>
      <c r="DJ11" s="38">
        <f t="shared" si="28"/>
        <v>1642</v>
      </c>
      <c r="DK11" s="38">
        <f t="shared" si="29"/>
        <v>1644</v>
      </c>
      <c r="DL11" s="38">
        <f t="shared" si="30"/>
        <v>1644</v>
      </c>
      <c r="DM11" s="38">
        <f t="shared" si="30"/>
        <v>1644</v>
      </c>
      <c r="DN11" s="38">
        <f t="shared" si="31"/>
        <v>1643</v>
      </c>
      <c r="DO11" s="38">
        <f t="shared" si="32"/>
        <v>1644</v>
      </c>
      <c r="DP11" s="38">
        <f t="shared" si="81"/>
        <v>1645</v>
      </c>
      <c r="DQ11" s="38">
        <f t="shared" si="81"/>
        <v>1645</v>
      </c>
      <c r="DR11" s="38">
        <f t="shared" si="82"/>
        <v>1645</v>
      </c>
      <c r="DS11" s="38">
        <f t="shared" si="82"/>
        <v>1645</v>
      </c>
      <c r="DT11" s="39">
        <f t="shared" si="33"/>
        <v>0.78417266187050361</v>
      </c>
      <c r="DU11" s="39">
        <f t="shared" si="34"/>
        <v>0.79088729016786574</v>
      </c>
      <c r="DV11" s="39">
        <f t="shared" si="35"/>
        <v>0.79136690647482011</v>
      </c>
      <c r="DW11" s="39">
        <f t="shared" si="36"/>
        <v>0.78752997601918462</v>
      </c>
      <c r="DX11" s="39">
        <f t="shared" si="37"/>
        <v>0.78848920863309357</v>
      </c>
      <c r="DY11" s="39">
        <f t="shared" si="38"/>
        <v>0.78848920863309357</v>
      </c>
      <c r="DZ11" s="39">
        <f t="shared" si="39"/>
        <v>0.78848920863309357</v>
      </c>
      <c r="EA11" s="39">
        <f t="shared" si="40"/>
        <v>0.7880095923261391</v>
      </c>
      <c r="EB11" s="39">
        <f t="shared" si="41"/>
        <v>0.78848920863309357</v>
      </c>
      <c r="EC11" s="39">
        <f t="shared" si="42"/>
        <v>0.78896882494004794</v>
      </c>
      <c r="ED11" s="39">
        <f t="shared" si="83"/>
        <v>0.78896882494004794</v>
      </c>
      <c r="EE11" s="39">
        <f t="shared" si="84"/>
        <v>0.78896882494004794</v>
      </c>
      <c r="EF11" s="39">
        <f t="shared" si="85"/>
        <v>0.78896882494004794</v>
      </c>
      <c r="EG11" s="40">
        <v>1205</v>
      </c>
      <c r="EH11" s="41">
        <f t="shared" si="43"/>
        <v>0.65537488708220415</v>
      </c>
      <c r="EI11" s="41">
        <f t="shared" si="44"/>
        <v>0.65808491418247517</v>
      </c>
      <c r="EJ11" s="41">
        <f t="shared" si="45"/>
        <v>0.66169828364950312</v>
      </c>
      <c r="EK11" s="41">
        <f t="shared" si="46"/>
        <v>0.66305329719963868</v>
      </c>
      <c r="EL11" s="41">
        <f t="shared" si="47"/>
        <v>0.66485998193315266</v>
      </c>
      <c r="EM11" s="41">
        <f t="shared" si="48"/>
        <v>0.67253839205058719</v>
      </c>
      <c r="EN11" s="41">
        <f t="shared" si="49"/>
        <v>0.72402890695573618</v>
      </c>
      <c r="EO11" s="33">
        <f t="shared" si="50"/>
        <v>0.76882494004796165</v>
      </c>
      <c r="EP11" s="41">
        <f t="shared" si="51"/>
        <v>0</v>
      </c>
      <c r="EQ11" s="41">
        <f t="shared" si="52"/>
        <v>0</v>
      </c>
      <c r="ER11" s="42"/>
      <c r="ES11" s="42"/>
      <c r="ET11" s="43"/>
      <c r="EU11" s="41">
        <f t="shared" si="53"/>
        <v>0</v>
      </c>
      <c r="EV11" s="41">
        <f t="shared" si="54"/>
        <v>0</v>
      </c>
      <c r="EW11" s="41">
        <f t="shared" si="55"/>
        <v>0</v>
      </c>
      <c r="EX11" s="41">
        <f t="shared" si="56"/>
        <v>0</v>
      </c>
      <c r="EY11" s="41">
        <f t="shared" si="57"/>
        <v>0</v>
      </c>
      <c r="EZ11" s="44">
        <v>1204</v>
      </c>
      <c r="FA11" s="44">
        <v>1203</v>
      </c>
      <c r="FB11" s="44">
        <v>1291</v>
      </c>
      <c r="FC11" s="44">
        <v>1295</v>
      </c>
      <c r="FD11" s="44">
        <v>1295</v>
      </c>
      <c r="FE11" s="44">
        <v>1296</v>
      </c>
      <c r="FF11" s="44">
        <v>1296</v>
      </c>
      <c r="FG11" s="44">
        <v>1305</v>
      </c>
      <c r="FH11" s="44">
        <v>1305</v>
      </c>
      <c r="FI11" s="44">
        <v>1319</v>
      </c>
      <c r="FJ11" s="44">
        <v>1318</v>
      </c>
      <c r="FK11" s="44">
        <v>1318</v>
      </c>
      <c r="FL11" s="45">
        <v>1311</v>
      </c>
      <c r="FM11" s="33">
        <f t="shared" si="58"/>
        <v>0.57793764988009588</v>
      </c>
      <c r="FN11" s="46"/>
      <c r="FO11" s="46"/>
      <c r="FP11" s="33">
        <f t="shared" si="59"/>
        <v>0.57745803357314152</v>
      </c>
      <c r="FQ11" s="33">
        <f t="shared" si="60"/>
        <v>0.57697841726618704</v>
      </c>
      <c r="FR11" s="33">
        <f t="shared" si="61"/>
        <v>0.61918465227817743</v>
      </c>
      <c r="FS11" s="33">
        <f t="shared" si="62"/>
        <v>0.62110311750599523</v>
      </c>
      <c r="FT11" s="33">
        <f t="shared" si="63"/>
        <v>0.62110311750599523</v>
      </c>
      <c r="FU11" s="33">
        <f t="shared" si="64"/>
        <v>0.62158273381294959</v>
      </c>
      <c r="FV11" s="33">
        <f t="shared" si="65"/>
        <v>0.62158273381294959</v>
      </c>
      <c r="FW11" s="33">
        <f t="shared" si="66"/>
        <v>0.62589928057553956</v>
      </c>
      <c r="FX11" s="33">
        <f t="shared" si="67"/>
        <v>0.62589928057553956</v>
      </c>
      <c r="FY11" s="33">
        <f t="shared" si="68"/>
        <v>0.6326139088729017</v>
      </c>
      <c r="FZ11" s="33">
        <f t="shared" si="69"/>
        <v>0.63213429256594722</v>
      </c>
      <c r="GA11" s="33">
        <f t="shared" si="70"/>
        <v>0.63213429256594722</v>
      </c>
      <c r="GB11" s="33">
        <f t="shared" si="86"/>
        <v>0.62877697841726621</v>
      </c>
      <c r="GC11" s="47">
        <f t="shared" si="87"/>
        <v>-0.16019184652278173</v>
      </c>
      <c r="GD11" s="48"/>
      <c r="GE11" s="48"/>
      <c r="GF11" s="48"/>
      <c r="GG11" s="68">
        <v>1</v>
      </c>
      <c r="GH11" s="68">
        <v>6</v>
      </c>
      <c r="GI11" s="68">
        <v>6</v>
      </c>
      <c r="GJ11" s="68">
        <v>6</v>
      </c>
      <c r="GK11" s="68">
        <v>6</v>
      </c>
      <c r="GL11" s="68">
        <v>7</v>
      </c>
      <c r="GM11" s="68">
        <v>7</v>
      </c>
      <c r="GN11" s="68">
        <v>7</v>
      </c>
      <c r="GO11" s="68">
        <v>8</v>
      </c>
      <c r="GP11" s="69">
        <f>GO11/$HH$1</f>
        <v>0.5</v>
      </c>
      <c r="GQ11" s="56"/>
      <c r="GR11" s="50"/>
      <c r="GS11" s="51"/>
      <c r="GT11" s="52"/>
      <c r="GU11" s="52"/>
      <c r="GV11" s="53"/>
      <c r="GW11" s="53"/>
      <c r="GX11" s="53"/>
      <c r="GY11" s="52"/>
      <c r="GZ11" s="53"/>
      <c r="HA11" s="53"/>
      <c r="HB11" s="53"/>
      <c r="HC11" s="54">
        <f t="shared" si="73"/>
        <v>63.001824817518241</v>
      </c>
      <c r="HD11" s="54">
        <f t="shared" si="74"/>
        <v>62.375790424570908</v>
      </c>
      <c r="HE11" s="48">
        <f t="shared" si="75"/>
        <v>0</v>
      </c>
    </row>
    <row r="12" spans="1:216" x14ac:dyDescent="0.25">
      <c r="A12" s="23" t="s">
        <v>224</v>
      </c>
      <c r="B12" s="24">
        <v>4</v>
      </c>
      <c r="C12" s="24">
        <v>23</v>
      </c>
      <c r="D12" s="24">
        <f t="shared" si="0"/>
        <v>3163</v>
      </c>
      <c r="E12" s="24">
        <v>250</v>
      </c>
      <c r="F12" s="24">
        <v>39</v>
      </c>
      <c r="G12" s="24">
        <v>0</v>
      </c>
      <c r="H12" s="24">
        <v>276</v>
      </c>
      <c r="I12" s="24">
        <v>1195</v>
      </c>
      <c r="J12" s="24">
        <v>887</v>
      </c>
      <c r="K12" s="24">
        <v>0</v>
      </c>
      <c r="L12" s="24">
        <v>516</v>
      </c>
      <c r="M12" s="24">
        <v>0</v>
      </c>
      <c r="N12" s="24">
        <v>46</v>
      </c>
      <c r="O12" s="24">
        <v>47</v>
      </c>
      <c r="P12" s="24">
        <v>48</v>
      </c>
      <c r="Q12" s="24">
        <v>48</v>
      </c>
      <c r="R12" s="24">
        <f t="shared" si="1"/>
        <v>0</v>
      </c>
      <c r="S12" s="25">
        <v>9758</v>
      </c>
      <c r="T12" s="26">
        <v>1874</v>
      </c>
      <c r="U12" s="26">
        <v>1878</v>
      </c>
      <c r="V12" s="26">
        <v>1951</v>
      </c>
      <c r="W12" s="26">
        <f t="shared" si="2"/>
        <v>4</v>
      </c>
      <c r="X12" s="26">
        <v>3638</v>
      </c>
      <c r="Y12" s="25">
        <v>10134</v>
      </c>
      <c r="Z12" s="26">
        <v>4568</v>
      </c>
      <c r="AA12" s="26">
        <v>4976</v>
      </c>
      <c r="AB12" s="26">
        <v>4937</v>
      </c>
      <c r="AC12" s="26">
        <f t="shared" si="3"/>
        <v>-39</v>
      </c>
      <c r="AD12" s="27">
        <f t="shared" si="4"/>
        <v>-0.7837620578778135</v>
      </c>
      <c r="AE12" s="28">
        <v>685</v>
      </c>
      <c r="AF12" s="29">
        <v>10137</v>
      </c>
      <c r="AG12" s="73">
        <v>7603</v>
      </c>
      <c r="AH12" s="73">
        <v>10343</v>
      </c>
      <c r="AI12" s="30">
        <v>7007</v>
      </c>
      <c r="AJ12" s="30">
        <v>7012</v>
      </c>
      <c r="AK12" s="31">
        <f t="shared" si="5"/>
        <v>71.858987497437994</v>
      </c>
      <c r="AL12" s="31">
        <f t="shared" si="6"/>
        <v>69.192816262088016</v>
      </c>
      <c r="AM12" s="32">
        <v>7068</v>
      </c>
      <c r="AN12" s="32">
        <v>7256</v>
      </c>
      <c r="AO12" s="32">
        <v>7561</v>
      </c>
      <c r="AP12" s="32">
        <v>7611</v>
      </c>
      <c r="AQ12" s="32">
        <v>7776</v>
      </c>
      <c r="AR12" s="32">
        <v>7795</v>
      </c>
      <c r="AS12" s="32">
        <v>7747</v>
      </c>
      <c r="AT12" s="32">
        <v>7736</v>
      </c>
      <c r="AU12" s="32">
        <v>7722</v>
      </c>
      <c r="AV12" s="32">
        <v>7703</v>
      </c>
      <c r="AW12" s="32">
        <v>7699</v>
      </c>
      <c r="AX12" s="32">
        <v>7714</v>
      </c>
      <c r="AY12" s="32">
        <v>7733</v>
      </c>
      <c r="AZ12" s="32">
        <v>7735</v>
      </c>
      <c r="BA12" s="32">
        <v>7740</v>
      </c>
      <c r="BB12" s="32">
        <v>7745</v>
      </c>
      <c r="BC12" s="32">
        <v>7745</v>
      </c>
      <c r="BD12" s="32">
        <v>7748</v>
      </c>
      <c r="BE12" s="32">
        <v>7752</v>
      </c>
      <c r="BF12" s="33">
        <f t="shared" si="7"/>
        <v>0.74900899158851397</v>
      </c>
      <c r="BG12" s="34">
        <v>4</v>
      </c>
      <c r="BH12" s="34">
        <v>64</v>
      </c>
      <c r="BI12" s="34">
        <v>152</v>
      </c>
      <c r="BJ12" s="33">
        <f t="shared" si="8"/>
        <v>0.74794547036643144</v>
      </c>
      <c r="BK12" s="33">
        <f t="shared" si="9"/>
        <v>0.74659189790196268</v>
      </c>
      <c r="BL12" s="33">
        <f t="shared" si="10"/>
        <v>0.74475490670018374</v>
      </c>
      <c r="BM12" s="33">
        <f t="shared" si="11"/>
        <v>0.74436817171033554</v>
      </c>
      <c r="BN12" s="33">
        <f t="shared" si="12"/>
        <v>0.74581842792226627</v>
      </c>
      <c r="BO12" s="33">
        <f t="shared" si="13"/>
        <v>0.74765541912404521</v>
      </c>
      <c r="BP12" s="33">
        <f t="shared" si="14"/>
        <v>0.74784878661896936</v>
      </c>
      <c r="BQ12" s="33">
        <f t="shared" si="15"/>
        <v>0.74833220535627964</v>
      </c>
      <c r="BR12" s="33">
        <f t="shared" si="16"/>
        <v>0.74881562409358982</v>
      </c>
      <c r="BS12" s="33">
        <f t="shared" si="76"/>
        <v>0.74881562409358982</v>
      </c>
      <c r="BT12" s="33">
        <f t="shared" si="77"/>
        <v>0.74910567533597605</v>
      </c>
      <c r="BU12" s="33">
        <f t="shared" si="78"/>
        <v>0.74949241032582425</v>
      </c>
      <c r="BV12" s="35">
        <v>7470</v>
      </c>
      <c r="BW12" s="35">
        <v>154</v>
      </c>
      <c r="BX12" s="36">
        <v>78</v>
      </c>
      <c r="BY12" s="36">
        <v>94</v>
      </c>
      <c r="BZ12" s="36">
        <v>117</v>
      </c>
      <c r="CA12" s="36">
        <v>137</v>
      </c>
      <c r="CB12" s="36">
        <v>152</v>
      </c>
      <c r="CC12" s="36">
        <v>152</v>
      </c>
      <c r="CD12" s="36">
        <v>152</v>
      </c>
      <c r="CE12" s="36">
        <v>152</v>
      </c>
      <c r="CF12" s="36">
        <v>152</v>
      </c>
      <c r="CG12" s="36">
        <v>152</v>
      </c>
      <c r="CH12" s="36">
        <v>152</v>
      </c>
      <c r="CI12" s="36">
        <v>152</v>
      </c>
      <c r="CJ12" s="36">
        <v>152</v>
      </c>
      <c r="CK12" s="33">
        <f>BX12/AH12</f>
        <v>7.5413323020400271E-3</v>
      </c>
      <c r="CL12" s="37">
        <v>2679</v>
      </c>
      <c r="CM12" s="37">
        <v>2713</v>
      </c>
      <c r="CN12" s="37">
        <v>2935</v>
      </c>
      <c r="CO12" s="37">
        <v>2978</v>
      </c>
      <c r="CP12" s="37">
        <v>2982</v>
      </c>
      <c r="CQ12" s="37">
        <v>2989</v>
      </c>
      <c r="CR12" s="37">
        <v>3035</v>
      </c>
      <c r="CS12" s="37">
        <v>3035</v>
      </c>
      <c r="CT12" s="37">
        <v>3060</v>
      </c>
      <c r="CU12" s="33">
        <f>BY12/AH12</f>
        <v>9.0882722614328525E-3</v>
      </c>
      <c r="CV12" s="33">
        <f>BZ12/AH12</f>
        <v>1.1311998453060041E-2</v>
      </c>
      <c r="CW12" s="33">
        <f>CA12/AH12</f>
        <v>1.3245673402301074E-2</v>
      </c>
      <c r="CX12" s="33">
        <f>CB12/AH12</f>
        <v>1.4695929614231848E-2</v>
      </c>
      <c r="CY12" s="33">
        <f>CC12/AH12</f>
        <v>1.4695929614231848E-2</v>
      </c>
      <c r="CZ12" s="33">
        <f>CD12/AH12</f>
        <v>1.4695929614231848E-2</v>
      </c>
      <c r="DA12" s="33">
        <f>CE12/AH12</f>
        <v>1.4695929614231848E-2</v>
      </c>
      <c r="DB12" s="33">
        <f>CF12/AH12</f>
        <v>1.4695929614231848E-2</v>
      </c>
      <c r="DC12" s="33">
        <f>CG12/AH12</f>
        <v>1.4695929614231848E-2</v>
      </c>
      <c r="DD12" s="33">
        <f>CH12/AH12</f>
        <v>1.4695929614231848E-2</v>
      </c>
      <c r="DE12" s="33">
        <f t="shared" si="79"/>
        <v>1.4695929614231848E-2</v>
      </c>
      <c r="DF12" s="33">
        <f t="shared" si="80"/>
        <v>1.4695929614231848E-2</v>
      </c>
      <c r="DG12" s="38">
        <f t="shared" si="28"/>
        <v>7825</v>
      </c>
      <c r="DH12" s="38">
        <f t="shared" si="28"/>
        <v>7830</v>
      </c>
      <c r="DI12" s="38">
        <f t="shared" si="28"/>
        <v>7839</v>
      </c>
      <c r="DJ12" s="38">
        <f t="shared" si="28"/>
        <v>7840</v>
      </c>
      <c r="DK12" s="38">
        <f t="shared" si="29"/>
        <v>7851</v>
      </c>
      <c r="DL12" s="38">
        <f t="shared" si="30"/>
        <v>7866</v>
      </c>
      <c r="DM12" s="38">
        <f t="shared" si="30"/>
        <v>7885</v>
      </c>
      <c r="DN12" s="38">
        <f t="shared" si="31"/>
        <v>7887</v>
      </c>
      <c r="DO12" s="38">
        <f t="shared" si="32"/>
        <v>7892</v>
      </c>
      <c r="DP12" s="38">
        <f t="shared" si="81"/>
        <v>7897</v>
      </c>
      <c r="DQ12" s="38">
        <f t="shared" si="81"/>
        <v>7897</v>
      </c>
      <c r="DR12" s="38">
        <f t="shared" si="82"/>
        <v>7900</v>
      </c>
      <c r="DS12" s="38">
        <f t="shared" si="82"/>
        <v>7904</v>
      </c>
      <c r="DT12" s="39">
        <f t="shared" si="33"/>
        <v>0.75655032389055399</v>
      </c>
      <c r="DU12" s="39">
        <f t="shared" si="34"/>
        <v>0.75703374262786427</v>
      </c>
      <c r="DV12" s="39">
        <f t="shared" si="35"/>
        <v>0.75790389635502275</v>
      </c>
      <c r="DW12" s="39">
        <f t="shared" si="36"/>
        <v>0.75800058010248472</v>
      </c>
      <c r="DX12" s="39">
        <f t="shared" si="37"/>
        <v>0.75906410132456736</v>
      </c>
      <c r="DY12" s="39">
        <f t="shared" si="38"/>
        <v>0.7605143575364981</v>
      </c>
      <c r="DZ12" s="39">
        <f t="shared" si="39"/>
        <v>0.76235134873827715</v>
      </c>
      <c r="EA12" s="39">
        <f t="shared" si="40"/>
        <v>0.76254471623320119</v>
      </c>
      <c r="EB12" s="39">
        <f t="shared" si="41"/>
        <v>0.76302813497051147</v>
      </c>
      <c r="EC12" s="39">
        <f t="shared" si="42"/>
        <v>0.76351155370782176</v>
      </c>
      <c r="ED12" s="39">
        <f t="shared" si="83"/>
        <v>0.76351155370782176</v>
      </c>
      <c r="EE12" s="39">
        <f t="shared" si="84"/>
        <v>0.76380160495020788</v>
      </c>
      <c r="EF12" s="39">
        <f t="shared" si="85"/>
        <v>0.76418833994005608</v>
      </c>
      <c r="EG12" s="40">
        <v>3077</v>
      </c>
      <c r="EH12" s="41">
        <f t="shared" si="43"/>
        <v>0.69162474104764726</v>
      </c>
      <c r="EI12" s="41">
        <f t="shared" si="44"/>
        <v>0.69803689454473705</v>
      </c>
      <c r="EJ12" s="41">
        <f t="shared" si="45"/>
        <v>0.71224228075367468</v>
      </c>
      <c r="EK12" s="41">
        <f t="shared" si="46"/>
        <v>0.7307882016375653</v>
      </c>
      <c r="EL12" s="41">
        <f t="shared" si="47"/>
        <v>0.76087599881621781</v>
      </c>
      <c r="EM12" s="41">
        <f t="shared" si="48"/>
        <v>0.76580842458320997</v>
      </c>
      <c r="EN12" s="41">
        <f t="shared" si="49"/>
        <v>0.76709085528262799</v>
      </c>
      <c r="EO12" s="33">
        <f t="shared" si="50"/>
        <v>0.75364981146669241</v>
      </c>
      <c r="EP12" s="41">
        <f t="shared" si="51"/>
        <v>0.26427937259544243</v>
      </c>
      <c r="EQ12" s="41">
        <f t="shared" si="52"/>
        <v>0.26763342211699714</v>
      </c>
      <c r="ER12" s="70">
        <v>10</v>
      </c>
      <c r="ES12" s="70">
        <v>10</v>
      </c>
      <c r="ET12" s="71">
        <v>80</v>
      </c>
      <c r="EU12" s="41">
        <f t="shared" si="53"/>
        <v>0.29377527868205583</v>
      </c>
      <c r="EV12" s="41">
        <f t="shared" si="54"/>
        <v>0.29416987274341522</v>
      </c>
      <c r="EW12" s="41">
        <f t="shared" si="55"/>
        <v>0.29486041235079413</v>
      </c>
      <c r="EX12" s="41">
        <f t="shared" si="56"/>
        <v>0.29939824405642695</v>
      </c>
      <c r="EY12" s="41">
        <f t="shared" si="57"/>
        <v>0.29939824405642695</v>
      </c>
      <c r="EZ12" s="44">
        <v>3102</v>
      </c>
      <c r="FA12" s="44">
        <v>3176</v>
      </c>
      <c r="FB12" s="44">
        <v>3241</v>
      </c>
      <c r="FC12" s="44">
        <v>3339</v>
      </c>
      <c r="FD12" s="44">
        <v>3334</v>
      </c>
      <c r="FE12" s="44">
        <v>3506</v>
      </c>
      <c r="FF12" s="44">
        <v>3810</v>
      </c>
      <c r="FG12" s="44">
        <v>4676</v>
      </c>
      <c r="FH12" s="44">
        <v>5200</v>
      </c>
      <c r="FI12" s="44">
        <v>5252</v>
      </c>
      <c r="FJ12" s="44">
        <v>5253</v>
      </c>
      <c r="FK12" s="44">
        <v>5252</v>
      </c>
      <c r="FL12" s="45">
        <v>5249</v>
      </c>
      <c r="FM12" s="33">
        <f t="shared" si="58"/>
        <v>0.29749589094073287</v>
      </c>
      <c r="FN12" s="46">
        <v>3400</v>
      </c>
      <c r="FO12" s="72">
        <v>154</v>
      </c>
      <c r="FP12" s="33">
        <f t="shared" si="59"/>
        <v>0.29991298462728416</v>
      </c>
      <c r="FQ12" s="33">
        <f t="shared" si="60"/>
        <v>0.30706758193947598</v>
      </c>
      <c r="FR12" s="33">
        <f t="shared" si="61"/>
        <v>0.3133520255245093</v>
      </c>
      <c r="FS12" s="33">
        <f t="shared" si="62"/>
        <v>0.32282703277579039</v>
      </c>
      <c r="FT12" s="33">
        <f t="shared" si="63"/>
        <v>0.32234361403848011</v>
      </c>
      <c r="FU12" s="33">
        <f t="shared" si="64"/>
        <v>0.33897321860195301</v>
      </c>
      <c r="FV12" s="33">
        <f t="shared" si="65"/>
        <v>0.36836507783041672</v>
      </c>
      <c r="FW12" s="33">
        <f t="shared" si="66"/>
        <v>0.45209320313255341</v>
      </c>
      <c r="FX12" s="33">
        <f t="shared" si="67"/>
        <v>0.50275548680266846</v>
      </c>
      <c r="FY12" s="33">
        <f t="shared" si="68"/>
        <v>0.5077830416706951</v>
      </c>
      <c r="FZ12" s="33">
        <f t="shared" si="69"/>
        <v>0.50787972541815718</v>
      </c>
      <c r="GA12" s="33">
        <f t="shared" si="70"/>
        <v>0.5077830416706951</v>
      </c>
      <c r="GB12" s="33">
        <f t="shared" si="86"/>
        <v>0.50749299042830898</v>
      </c>
      <c r="GC12" s="47">
        <f t="shared" si="87"/>
        <v>-0.25669534951174711</v>
      </c>
      <c r="GD12" s="73">
        <v>7</v>
      </c>
      <c r="GE12" s="73">
        <v>7</v>
      </c>
      <c r="GF12" s="73">
        <v>8</v>
      </c>
      <c r="GG12" s="73">
        <v>8</v>
      </c>
      <c r="GH12" s="73">
        <v>9</v>
      </c>
      <c r="GI12" s="73">
        <v>9</v>
      </c>
      <c r="GJ12" s="73">
        <v>9</v>
      </c>
      <c r="GK12" s="73">
        <v>10</v>
      </c>
      <c r="GL12" s="73">
        <v>10</v>
      </c>
      <c r="GM12" s="73">
        <v>10</v>
      </c>
      <c r="GN12" s="73">
        <v>10</v>
      </c>
      <c r="GO12" s="73">
        <v>10</v>
      </c>
      <c r="GP12" s="49">
        <f>GO12/$HG$1</f>
        <v>1</v>
      </c>
      <c r="GQ12" s="56">
        <f>BI12/(FO12/100)</f>
        <v>98.701298701298697</v>
      </c>
      <c r="GR12" s="50">
        <f>FO12/(AF12/100)</f>
        <v>1.5191871362335996</v>
      </c>
      <c r="GS12" s="51">
        <f>BI12/(AF12/100)</f>
        <v>1.4994574331656307</v>
      </c>
      <c r="GT12" s="52">
        <f>FN12*FO12</f>
        <v>523600</v>
      </c>
      <c r="GU12" s="52">
        <f>FN12*BI12</f>
        <v>516800</v>
      </c>
      <c r="GV12" s="53">
        <v>503424</v>
      </c>
      <c r="GW12" s="53">
        <v>510048</v>
      </c>
      <c r="GX12" s="53">
        <f>GU12-GV12</f>
        <v>13376</v>
      </c>
      <c r="GY12" s="52">
        <v>13552</v>
      </c>
      <c r="GZ12" s="53">
        <f>GT12-GV12</f>
        <v>20176</v>
      </c>
      <c r="HA12" s="53">
        <v>154</v>
      </c>
      <c r="HB12" s="53">
        <v>152</v>
      </c>
      <c r="HC12" s="54">
        <f t="shared" si="73"/>
        <v>50.594384095101454</v>
      </c>
      <c r="HD12" s="54">
        <f t="shared" si="74"/>
        <v>48.717189658575094</v>
      </c>
      <c r="HE12" s="48">
        <f t="shared" si="75"/>
        <v>0.63135049817500244</v>
      </c>
    </row>
    <row r="13" spans="1:216" x14ac:dyDescent="0.25">
      <c r="A13" s="23" t="s">
        <v>225</v>
      </c>
      <c r="B13" s="24" t="s">
        <v>226</v>
      </c>
      <c r="C13" s="24">
        <v>9</v>
      </c>
      <c r="D13" s="24">
        <f t="shared" si="0"/>
        <v>3709</v>
      </c>
      <c r="E13" s="24">
        <v>100</v>
      </c>
      <c r="F13" s="24">
        <v>210</v>
      </c>
      <c r="G13" s="24">
        <v>73</v>
      </c>
      <c r="H13" s="24">
        <v>286</v>
      </c>
      <c r="I13" s="24">
        <v>1178</v>
      </c>
      <c r="J13" s="24">
        <v>484</v>
      </c>
      <c r="K13" s="24">
        <v>0</v>
      </c>
      <c r="L13" s="24">
        <v>200</v>
      </c>
      <c r="M13" s="24">
        <v>1178</v>
      </c>
      <c r="N13" s="24">
        <v>27</v>
      </c>
      <c r="O13" s="24">
        <v>41</v>
      </c>
      <c r="P13" s="24">
        <v>44</v>
      </c>
      <c r="Q13" s="24">
        <v>44</v>
      </c>
      <c r="R13" s="24">
        <f t="shared" si="1"/>
        <v>0</v>
      </c>
      <c r="S13" s="25">
        <v>8067</v>
      </c>
      <c r="T13" s="26">
        <v>1935</v>
      </c>
      <c r="U13" s="26">
        <v>1989</v>
      </c>
      <c r="V13" s="26">
        <v>1846</v>
      </c>
      <c r="W13" s="26">
        <f t="shared" si="2"/>
        <v>54</v>
      </c>
      <c r="X13" s="26">
        <v>1822</v>
      </c>
      <c r="Y13" s="25">
        <v>8187</v>
      </c>
      <c r="Z13" s="26">
        <v>3584</v>
      </c>
      <c r="AA13" s="26">
        <v>5912</v>
      </c>
      <c r="AB13" s="26">
        <v>6013</v>
      </c>
      <c r="AC13" s="26">
        <f t="shared" si="3"/>
        <v>101</v>
      </c>
      <c r="AD13" s="27">
        <f t="shared" si="4"/>
        <v>1.7083897158322057</v>
      </c>
      <c r="AE13" s="28">
        <v>2661</v>
      </c>
      <c r="AF13" s="29">
        <f>[1]Лист1!B14</f>
        <v>8187</v>
      </c>
      <c r="AG13" s="29">
        <v>5856</v>
      </c>
      <c r="AH13" s="29">
        <v>8342</v>
      </c>
      <c r="AI13" s="30">
        <v>5531</v>
      </c>
      <c r="AJ13" s="30">
        <v>5557</v>
      </c>
      <c r="AK13" s="31">
        <f t="shared" si="5"/>
        <v>68.885583240361967</v>
      </c>
      <c r="AL13" s="31">
        <f t="shared" si="6"/>
        <v>67.875900818370582</v>
      </c>
      <c r="AM13" s="32">
        <v>5562</v>
      </c>
      <c r="AN13" s="32">
        <v>5561</v>
      </c>
      <c r="AO13" s="32">
        <v>5589</v>
      </c>
      <c r="AP13" s="32">
        <v>5612</v>
      </c>
      <c r="AQ13" s="32">
        <v>5614</v>
      </c>
      <c r="AR13" s="32">
        <v>5626</v>
      </c>
      <c r="AS13" s="32">
        <v>6100</v>
      </c>
      <c r="AT13" s="32">
        <v>6255</v>
      </c>
      <c r="AU13" s="32">
        <v>6368</v>
      </c>
      <c r="AV13" s="32">
        <v>6405</v>
      </c>
      <c r="AW13" s="32">
        <v>6458</v>
      </c>
      <c r="AX13" s="32">
        <v>6475</v>
      </c>
      <c r="AY13" s="32">
        <v>6486</v>
      </c>
      <c r="AZ13" s="32">
        <v>6486</v>
      </c>
      <c r="BA13" s="32">
        <v>6491</v>
      </c>
      <c r="BB13" s="32">
        <v>6495</v>
      </c>
      <c r="BC13" s="32">
        <v>6501</v>
      </c>
      <c r="BD13" s="32">
        <v>6515</v>
      </c>
      <c r="BE13" s="32">
        <v>6569</v>
      </c>
      <c r="BF13" s="33">
        <f t="shared" si="7"/>
        <v>0.73123951090865502</v>
      </c>
      <c r="BG13" s="34"/>
      <c r="BH13" s="34"/>
      <c r="BI13" s="34"/>
      <c r="BJ13" s="33">
        <f t="shared" si="8"/>
        <v>0.74982018700551423</v>
      </c>
      <c r="BK13" s="33">
        <f t="shared" si="9"/>
        <v>0.7633660992567729</v>
      </c>
      <c r="BL13" s="33">
        <f t="shared" si="10"/>
        <v>0.76780148645408774</v>
      </c>
      <c r="BM13" s="33">
        <f t="shared" si="11"/>
        <v>0.77415487892591706</v>
      </c>
      <c r="BN13" s="33">
        <f t="shared" si="12"/>
        <v>0.77619275953008871</v>
      </c>
      <c r="BO13" s="33">
        <f t="shared" si="13"/>
        <v>0.77751138815631748</v>
      </c>
      <c r="BP13" s="33">
        <f t="shared" si="14"/>
        <v>0.77751138815631748</v>
      </c>
      <c r="BQ13" s="33">
        <f t="shared" si="15"/>
        <v>0.77811076480460317</v>
      </c>
      <c r="BR13" s="33">
        <f t="shared" si="16"/>
        <v>0.77859026612323179</v>
      </c>
      <c r="BS13" s="33">
        <f t="shared" si="76"/>
        <v>0.77930951810117477</v>
      </c>
      <c r="BT13" s="33">
        <f t="shared" si="77"/>
        <v>0.78098777271637498</v>
      </c>
      <c r="BU13" s="33">
        <f t="shared" si="78"/>
        <v>0.78746104051786148</v>
      </c>
      <c r="BV13" s="67">
        <v>3510</v>
      </c>
      <c r="BW13" s="67">
        <v>395</v>
      </c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3"/>
      <c r="CL13" s="37"/>
      <c r="CM13" s="37"/>
      <c r="CN13" s="37"/>
      <c r="CO13" s="37"/>
      <c r="CP13" s="37"/>
      <c r="CQ13" s="37"/>
      <c r="CR13" s="37"/>
      <c r="CS13" s="37"/>
      <c r="CT13" s="37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8">
        <f t="shared" si="28"/>
        <v>6100</v>
      </c>
      <c r="DH13" s="38">
        <f t="shared" si="28"/>
        <v>6255</v>
      </c>
      <c r="DI13" s="38">
        <f t="shared" si="28"/>
        <v>6368</v>
      </c>
      <c r="DJ13" s="38">
        <f t="shared" si="28"/>
        <v>6405</v>
      </c>
      <c r="DK13" s="38">
        <f t="shared" si="29"/>
        <v>6458</v>
      </c>
      <c r="DL13" s="38">
        <f t="shared" si="30"/>
        <v>6475</v>
      </c>
      <c r="DM13" s="38">
        <f t="shared" si="30"/>
        <v>6486</v>
      </c>
      <c r="DN13" s="38">
        <f t="shared" si="31"/>
        <v>6486</v>
      </c>
      <c r="DO13" s="38">
        <f t="shared" si="32"/>
        <v>6491</v>
      </c>
      <c r="DP13" s="38">
        <f t="shared" si="81"/>
        <v>6495</v>
      </c>
      <c r="DQ13" s="38">
        <f t="shared" si="81"/>
        <v>6501</v>
      </c>
      <c r="DR13" s="38">
        <f t="shared" si="82"/>
        <v>6515</v>
      </c>
      <c r="DS13" s="38">
        <f t="shared" si="82"/>
        <v>6569</v>
      </c>
      <c r="DT13" s="39">
        <f t="shared" si="33"/>
        <v>0.73123951090865502</v>
      </c>
      <c r="DU13" s="39">
        <f t="shared" si="34"/>
        <v>0.74982018700551423</v>
      </c>
      <c r="DV13" s="39">
        <f t="shared" si="35"/>
        <v>0.7633660992567729</v>
      </c>
      <c r="DW13" s="39">
        <f t="shared" si="36"/>
        <v>0.76780148645408774</v>
      </c>
      <c r="DX13" s="39">
        <f t="shared" si="37"/>
        <v>0.77415487892591706</v>
      </c>
      <c r="DY13" s="39">
        <f t="shared" si="38"/>
        <v>0.77619275953008871</v>
      </c>
      <c r="DZ13" s="39">
        <f t="shared" si="39"/>
        <v>0.77751138815631748</v>
      </c>
      <c r="EA13" s="39">
        <f t="shared" si="40"/>
        <v>0.77751138815631748</v>
      </c>
      <c r="EB13" s="39">
        <f t="shared" si="41"/>
        <v>0.77811076480460317</v>
      </c>
      <c r="EC13" s="39">
        <f t="shared" si="42"/>
        <v>0.77859026612323179</v>
      </c>
      <c r="ED13" s="39">
        <f t="shared" si="83"/>
        <v>0.77930951810117477</v>
      </c>
      <c r="EE13" s="39">
        <f t="shared" si="84"/>
        <v>0.78098777271637498</v>
      </c>
      <c r="EF13" s="39">
        <f t="shared" si="85"/>
        <v>0.78746104051786148</v>
      </c>
      <c r="EG13" s="40">
        <v>2889</v>
      </c>
      <c r="EH13" s="41">
        <f t="shared" si="43"/>
        <v>0.67558324172468542</v>
      </c>
      <c r="EI13" s="41">
        <f t="shared" si="44"/>
        <v>0.67875900818370583</v>
      </c>
      <c r="EJ13" s="41">
        <f t="shared" si="45"/>
        <v>0.67936973250274824</v>
      </c>
      <c r="EK13" s="41">
        <f t="shared" si="46"/>
        <v>0.67924758763893978</v>
      </c>
      <c r="EL13" s="41">
        <f t="shared" si="47"/>
        <v>0.6826676438255771</v>
      </c>
      <c r="EM13" s="41">
        <f t="shared" si="48"/>
        <v>0.68547697569317212</v>
      </c>
      <c r="EN13" s="41">
        <f t="shared" si="49"/>
        <v>0.68572126542078904</v>
      </c>
      <c r="EO13" s="33">
        <f t="shared" si="50"/>
        <v>0.67441860465116277</v>
      </c>
      <c r="EP13" s="41">
        <f t="shared" si="51"/>
        <v>0</v>
      </c>
      <c r="EQ13" s="41">
        <f t="shared" si="52"/>
        <v>0</v>
      </c>
      <c r="ER13" s="42"/>
      <c r="ES13" s="42"/>
      <c r="ET13" s="43"/>
      <c r="EU13" s="41">
        <f t="shared" si="53"/>
        <v>0</v>
      </c>
      <c r="EV13" s="41">
        <f t="shared" si="54"/>
        <v>0</v>
      </c>
      <c r="EW13" s="41">
        <f t="shared" si="55"/>
        <v>0</v>
      </c>
      <c r="EX13" s="41">
        <f t="shared" si="56"/>
        <v>0</v>
      </c>
      <c r="EY13" s="41">
        <f t="shared" si="57"/>
        <v>0</v>
      </c>
      <c r="EZ13" s="44">
        <v>2916</v>
      </c>
      <c r="FA13" s="44">
        <v>2953</v>
      </c>
      <c r="FB13" s="44">
        <v>2972</v>
      </c>
      <c r="FC13" s="44">
        <v>3030</v>
      </c>
      <c r="FD13" s="44">
        <v>3063</v>
      </c>
      <c r="FE13" s="44">
        <v>3110</v>
      </c>
      <c r="FF13" s="44">
        <v>3103</v>
      </c>
      <c r="FG13" s="44">
        <v>3103</v>
      </c>
      <c r="FH13" s="44">
        <v>3144</v>
      </c>
      <c r="FI13" s="44">
        <v>3155</v>
      </c>
      <c r="FJ13" s="44">
        <v>3160</v>
      </c>
      <c r="FK13" s="44">
        <v>3153</v>
      </c>
      <c r="FL13" s="45">
        <v>3158</v>
      </c>
      <c r="FM13" s="33">
        <f t="shared" si="58"/>
        <v>0.34631982737952527</v>
      </c>
      <c r="FN13" s="46"/>
      <c r="FO13" s="46"/>
      <c r="FP13" s="33">
        <f t="shared" si="59"/>
        <v>0.34955646128026852</v>
      </c>
      <c r="FQ13" s="33">
        <f t="shared" si="60"/>
        <v>0.3539918484775833</v>
      </c>
      <c r="FR13" s="33">
        <f t="shared" si="61"/>
        <v>0.35626947974106926</v>
      </c>
      <c r="FS13" s="33">
        <f t="shared" si="62"/>
        <v>0.36322224886118437</v>
      </c>
      <c r="FT13" s="33">
        <f t="shared" si="63"/>
        <v>0.36717813473987054</v>
      </c>
      <c r="FU13" s="33">
        <f t="shared" si="64"/>
        <v>0.37281227523375687</v>
      </c>
      <c r="FV13" s="33">
        <f t="shared" si="65"/>
        <v>0.37197314792615682</v>
      </c>
      <c r="FW13" s="33">
        <f t="shared" si="66"/>
        <v>0.37197314792615682</v>
      </c>
      <c r="FX13" s="33">
        <f t="shared" si="67"/>
        <v>0.37688803644210023</v>
      </c>
      <c r="FY13" s="33">
        <f t="shared" si="68"/>
        <v>0.37820666506832895</v>
      </c>
      <c r="FZ13" s="33">
        <f t="shared" si="69"/>
        <v>0.37880604171661469</v>
      </c>
      <c r="GA13" s="33">
        <f t="shared" si="70"/>
        <v>0.37796691440901464</v>
      </c>
      <c r="GB13" s="33">
        <f t="shared" si="86"/>
        <v>0.37856629105730039</v>
      </c>
      <c r="GC13" s="47">
        <f t="shared" si="87"/>
        <v>-0.40889474946056109</v>
      </c>
      <c r="GD13" s="48"/>
      <c r="GE13" s="48"/>
      <c r="GF13" s="48"/>
      <c r="GG13" s="68">
        <v>1</v>
      </c>
      <c r="GH13" s="68">
        <v>2</v>
      </c>
      <c r="GI13" s="68">
        <v>5</v>
      </c>
      <c r="GJ13" s="68">
        <v>5</v>
      </c>
      <c r="GK13" s="68">
        <v>6</v>
      </c>
      <c r="GL13" s="68">
        <v>8</v>
      </c>
      <c r="GM13" s="68">
        <v>8</v>
      </c>
      <c r="GN13" s="68">
        <v>9</v>
      </c>
      <c r="GO13" s="68">
        <v>9</v>
      </c>
      <c r="GP13" s="69">
        <f>GO13/$HH$1</f>
        <v>0.5625</v>
      </c>
      <c r="GQ13" s="56"/>
      <c r="GR13" s="50"/>
      <c r="GS13" s="51"/>
      <c r="GT13" s="52"/>
      <c r="GU13" s="52"/>
      <c r="GV13" s="53"/>
      <c r="GW13" s="53"/>
      <c r="GX13" s="53"/>
      <c r="GY13" s="52"/>
      <c r="GZ13" s="53"/>
      <c r="HA13" s="53"/>
      <c r="HB13" s="53"/>
      <c r="HC13" s="54">
        <f t="shared" si="73"/>
        <v>74.538242221395805</v>
      </c>
      <c r="HD13" s="54">
        <f t="shared" si="74"/>
        <v>73.445706608037128</v>
      </c>
      <c r="HE13" s="48">
        <f t="shared" si="75"/>
        <v>0</v>
      </c>
    </row>
    <row r="14" spans="1:216" x14ac:dyDescent="0.25">
      <c r="A14" s="23" t="s">
        <v>227</v>
      </c>
      <c r="B14" s="24">
        <v>2</v>
      </c>
      <c r="C14" s="24">
        <v>2</v>
      </c>
      <c r="D14" s="24">
        <f t="shared" si="0"/>
        <v>1840</v>
      </c>
      <c r="E14" s="24">
        <v>117</v>
      </c>
      <c r="F14" s="24">
        <v>0</v>
      </c>
      <c r="G14" s="24">
        <v>183</v>
      </c>
      <c r="H14" s="24">
        <v>73</v>
      </c>
      <c r="I14" s="24">
        <v>913</v>
      </c>
      <c r="J14" s="24">
        <v>350</v>
      </c>
      <c r="K14" s="24">
        <v>0</v>
      </c>
      <c r="L14" s="24">
        <v>204</v>
      </c>
      <c r="M14" s="24">
        <v>0</v>
      </c>
      <c r="N14" s="24">
        <v>2</v>
      </c>
      <c r="O14" s="24">
        <v>2</v>
      </c>
      <c r="P14" s="24">
        <v>4</v>
      </c>
      <c r="Q14" s="24">
        <v>4</v>
      </c>
      <c r="R14" s="24">
        <f t="shared" si="1"/>
        <v>0</v>
      </c>
      <c r="S14" s="25">
        <v>2718</v>
      </c>
      <c r="T14" s="26">
        <v>1369</v>
      </c>
      <c r="U14" s="26">
        <v>1377</v>
      </c>
      <c r="V14" s="26">
        <v>1378</v>
      </c>
      <c r="W14" s="26">
        <f t="shared" si="2"/>
        <v>8</v>
      </c>
      <c r="X14" s="26">
        <v>1378</v>
      </c>
      <c r="Y14" s="25">
        <v>2793</v>
      </c>
      <c r="Z14" s="26">
        <v>1388</v>
      </c>
      <c r="AA14" s="26">
        <v>1725</v>
      </c>
      <c r="AB14" s="26">
        <v>1772</v>
      </c>
      <c r="AC14" s="26">
        <f t="shared" si="3"/>
        <v>47</v>
      </c>
      <c r="AD14" s="27">
        <f t="shared" si="4"/>
        <v>2.7246376811594204</v>
      </c>
      <c r="AE14" s="28">
        <v>541</v>
      </c>
      <c r="AF14" s="29">
        <f>[1]Лист1!B15</f>
        <v>2793</v>
      </c>
      <c r="AG14" s="29">
        <v>2133</v>
      </c>
      <c r="AH14" s="60">
        <v>2652</v>
      </c>
      <c r="AI14" s="30">
        <v>2109</v>
      </c>
      <c r="AJ14" s="30">
        <v>2127</v>
      </c>
      <c r="AK14" s="31">
        <f t="shared" si="5"/>
        <v>78.256070640176603</v>
      </c>
      <c r="AL14" s="31">
        <f t="shared" si="6"/>
        <v>76.154672395273906</v>
      </c>
      <c r="AM14" s="32">
        <v>2163</v>
      </c>
      <c r="AN14" s="32">
        <v>2173</v>
      </c>
      <c r="AO14" s="32">
        <v>2183</v>
      </c>
      <c r="AP14" s="32">
        <v>2185</v>
      </c>
      <c r="AQ14" s="32">
        <v>2185</v>
      </c>
      <c r="AR14" s="32">
        <v>2226</v>
      </c>
      <c r="AS14" s="32">
        <v>2256</v>
      </c>
      <c r="AT14" s="32">
        <v>2256</v>
      </c>
      <c r="AU14" s="32">
        <v>2259</v>
      </c>
      <c r="AV14" s="32">
        <v>2262</v>
      </c>
      <c r="AW14" s="32">
        <v>2262</v>
      </c>
      <c r="AX14" s="32">
        <v>2261</v>
      </c>
      <c r="AY14" s="32">
        <v>2260</v>
      </c>
      <c r="AZ14" s="32">
        <v>2260</v>
      </c>
      <c r="BA14" s="32">
        <v>2260</v>
      </c>
      <c r="BB14" s="32">
        <v>2260</v>
      </c>
      <c r="BC14" s="32">
        <v>2267</v>
      </c>
      <c r="BD14" s="32">
        <v>2273</v>
      </c>
      <c r="BE14" s="32">
        <v>2274</v>
      </c>
      <c r="BF14" s="33">
        <f t="shared" si="7"/>
        <v>0.85067873303167418</v>
      </c>
      <c r="BG14" s="34"/>
      <c r="BH14" s="34"/>
      <c r="BI14" s="34"/>
      <c r="BJ14" s="33">
        <f t="shared" si="8"/>
        <v>0.85067873303167418</v>
      </c>
      <c r="BK14" s="33">
        <f t="shared" si="9"/>
        <v>0.85180995475113119</v>
      </c>
      <c r="BL14" s="33">
        <f t="shared" si="10"/>
        <v>0.8529411764705882</v>
      </c>
      <c r="BM14" s="33">
        <f t="shared" si="11"/>
        <v>0.8529411764705882</v>
      </c>
      <c r="BN14" s="33">
        <f t="shared" si="12"/>
        <v>0.85256410256410253</v>
      </c>
      <c r="BO14" s="33">
        <f t="shared" si="13"/>
        <v>0.85218702865761686</v>
      </c>
      <c r="BP14" s="33">
        <f t="shared" si="14"/>
        <v>0.85218702865761686</v>
      </c>
      <c r="BQ14" s="33">
        <f t="shared" si="15"/>
        <v>0.85218702865761686</v>
      </c>
      <c r="BR14" s="33">
        <f t="shared" si="16"/>
        <v>0.85218702865761686</v>
      </c>
      <c r="BS14" s="33">
        <f t="shared" si="76"/>
        <v>0.85482654600301655</v>
      </c>
      <c r="BT14" s="33">
        <f t="shared" si="77"/>
        <v>0.85708898944193057</v>
      </c>
      <c r="BU14" s="33">
        <f t="shared" si="78"/>
        <v>0.85746606334841624</v>
      </c>
      <c r="BV14" s="67">
        <v>12770</v>
      </c>
      <c r="BW14" s="67">
        <v>30</v>
      </c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3"/>
      <c r="CL14" s="37"/>
      <c r="CM14" s="37"/>
      <c r="CN14" s="37"/>
      <c r="CO14" s="37"/>
      <c r="CP14" s="37"/>
      <c r="CQ14" s="37"/>
      <c r="CR14" s="37"/>
      <c r="CS14" s="37"/>
      <c r="CT14" s="37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8">
        <f t="shared" si="28"/>
        <v>2256</v>
      </c>
      <c r="DH14" s="38">
        <f t="shared" si="28"/>
        <v>2256</v>
      </c>
      <c r="DI14" s="38">
        <f t="shared" si="28"/>
        <v>2259</v>
      </c>
      <c r="DJ14" s="38">
        <f t="shared" si="28"/>
        <v>2262</v>
      </c>
      <c r="DK14" s="38">
        <f t="shared" si="29"/>
        <v>2262</v>
      </c>
      <c r="DL14" s="38">
        <f t="shared" si="30"/>
        <v>2261</v>
      </c>
      <c r="DM14" s="38">
        <f t="shared" si="30"/>
        <v>2260</v>
      </c>
      <c r="DN14" s="38">
        <f t="shared" si="31"/>
        <v>2260</v>
      </c>
      <c r="DO14" s="38">
        <f t="shared" si="32"/>
        <v>2260</v>
      </c>
      <c r="DP14" s="38">
        <f t="shared" si="81"/>
        <v>2260</v>
      </c>
      <c r="DQ14" s="38">
        <f t="shared" si="81"/>
        <v>2267</v>
      </c>
      <c r="DR14" s="38">
        <f t="shared" si="82"/>
        <v>2273</v>
      </c>
      <c r="DS14" s="38">
        <f t="shared" si="82"/>
        <v>2274</v>
      </c>
      <c r="DT14" s="39">
        <f t="shared" si="33"/>
        <v>0.85067873303167418</v>
      </c>
      <c r="DU14" s="39">
        <f t="shared" si="34"/>
        <v>0.85067873303167418</v>
      </c>
      <c r="DV14" s="39">
        <f t="shared" si="35"/>
        <v>0.85180995475113119</v>
      </c>
      <c r="DW14" s="39">
        <f t="shared" si="36"/>
        <v>0.8529411764705882</v>
      </c>
      <c r="DX14" s="39">
        <f t="shared" si="37"/>
        <v>0.8529411764705882</v>
      </c>
      <c r="DY14" s="39">
        <f t="shared" si="38"/>
        <v>0.85256410256410253</v>
      </c>
      <c r="DZ14" s="39">
        <f t="shared" si="39"/>
        <v>0.85218702865761686</v>
      </c>
      <c r="EA14" s="39">
        <f t="shared" si="40"/>
        <v>0.85218702865761686</v>
      </c>
      <c r="EB14" s="39">
        <f t="shared" si="41"/>
        <v>0.85218702865761686</v>
      </c>
      <c r="EC14" s="39">
        <f t="shared" si="42"/>
        <v>0.85218702865761686</v>
      </c>
      <c r="ED14" s="39">
        <f t="shared" si="83"/>
        <v>0.85482654600301655</v>
      </c>
      <c r="EE14" s="39">
        <f t="shared" si="84"/>
        <v>0.85708898944193057</v>
      </c>
      <c r="EF14" s="39">
        <f t="shared" si="85"/>
        <v>0.85746606334841624</v>
      </c>
      <c r="EG14" s="40">
        <v>1548</v>
      </c>
      <c r="EH14" s="41">
        <f t="shared" si="43"/>
        <v>0.75510204081632648</v>
      </c>
      <c r="EI14" s="41">
        <f t="shared" si="44"/>
        <v>0.76154672395273904</v>
      </c>
      <c r="EJ14" s="41">
        <f t="shared" si="45"/>
        <v>0.77443609022556392</v>
      </c>
      <c r="EK14" s="41">
        <f t="shared" si="46"/>
        <v>0.77801646974579308</v>
      </c>
      <c r="EL14" s="41">
        <f t="shared" si="47"/>
        <v>0.78159684926602224</v>
      </c>
      <c r="EM14" s="41">
        <f t="shared" si="48"/>
        <v>0.78231292517006801</v>
      </c>
      <c r="EN14" s="41">
        <f t="shared" si="49"/>
        <v>0.78231292517006801</v>
      </c>
      <c r="EO14" s="33">
        <f t="shared" si="50"/>
        <v>0.83936651583710409</v>
      </c>
      <c r="EP14" s="41">
        <f t="shared" si="51"/>
        <v>0</v>
      </c>
      <c r="EQ14" s="41">
        <f t="shared" si="52"/>
        <v>0</v>
      </c>
      <c r="ER14" s="42"/>
      <c r="ES14" s="42"/>
      <c r="ET14" s="43"/>
      <c r="EU14" s="41">
        <f t="shared" si="53"/>
        <v>0</v>
      </c>
      <c r="EV14" s="41">
        <f t="shared" si="54"/>
        <v>0</v>
      </c>
      <c r="EW14" s="41">
        <f t="shared" si="55"/>
        <v>0</v>
      </c>
      <c r="EX14" s="41">
        <f t="shared" si="56"/>
        <v>0</v>
      </c>
      <c r="EY14" s="41">
        <f t="shared" si="57"/>
        <v>0</v>
      </c>
      <c r="EZ14" s="44">
        <v>1548</v>
      </c>
      <c r="FA14" s="44">
        <v>1570</v>
      </c>
      <c r="FB14" s="44">
        <v>1596</v>
      </c>
      <c r="FC14" s="44">
        <v>1625</v>
      </c>
      <c r="FD14" s="44">
        <v>1625</v>
      </c>
      <c r="FE14" s="44">
        <v>1625</v>
      </c>
      <c r="FF14" s="44">
        <v>1629</v>
      </c>
      <c r="FG14" s="44">
        <v>1630</v>
      </c>
      <c r="FH14" s="44">
        <v>1630</v>
      </c>
      <c r="FI14" s="44">
        <v>1631</v>
      </c>
      <c r="FJ14" s="44">
        <v>1641</v>
      </c>
      <c r="FK14" s="44">
        <v>1813</v>
      </c>
      <c r="FL14" s="45">
        <v>1843</v>
      </c>
      <c r="FM14" s="33">
        <f t="shared" si="58"/>
        <v>0.58371040723981904</v>
      </c>
      <c r="FN14" s="46"/>
      <c r="FO14" s="46"/>
      <c r="FP14" s="33">
        <f t="shared" si="59"/>
        <v>0.58371040723981904</v>
      </c>
      <c r="FQ14" s="33">
        <f t="shared" si="60"/>
        <v>0.59200603318250378</v>
      </c>
      <c r="FR14" s="33">
        <f t="shared" si="61"/>
        <v>0.60180995475113119</v>
      </c>
      <c r="FS14" s="33">
        <f t="shared" si="62"/>
        <v>0.61274509803921573</v>
      </c>
      <c r="FT14" s="33">
        <f t="shared" si="63"/>
        <v>0.61274509803921573</v>
      </c>
      <c r="FU14" s="33">
        <f t="shared" si="64"/>
        <v>0.61274509803921573</v>
      </c>
      <c r="FV14" s="33">
        <f t="shared" si="65"/>
        <v>0.61425339366515841</v>
      </c>
      <c r="FW14" s="33">
        <f t="shared" si="66"/>
        <v>0.61463046757164408</v>
      </c>
      <c r="FX14" s="33">
        <f t="shared" si="67"/>
        <v>0.61463046757164408</v>
      </c>
      <c r="FY14" s="33">
        <f t="shared" si="68"/>
        <v>0.61500754147812975</v>
      </c>
      <c r="FZ14" s="33">
        <f t="shared" si="69"/>
        <v>0.61877828054298645</v>
      </c>
      <c r="GA14" s="33">
        <f t="shared" si="70"/>
        <v>0.68363499245852188</v>
      </c>
      <c r="GB14" s="33">
        <f t="shared" si="86"/>
        <v>0.69494720965309198</v>
      </c>
      <c r="GC14" s="47">
        <f t="shared" si="87"/>
        <v>-0.16251885369532426</v>
      </c>
      <c r="GD14" s="48"/>
      <c r="GE14" s="48"/>
      <c r="GF14" s="48"/>
      <c r="GG14" s="68">
        <v>1</v>
      </c>
      <c r="GH14" s="68">
        <v>2</v>
      </c>
      <c r="GI14" s="68">
        <v>6</v>
      </c>
      <c r="GJ14" s="68">
        <v>6</v>
      </c>
      <c r="GK14" s="68">
        <v>9</v>
      </c>
      <c r="GL14" s="68">
        <v>8</v>
      </c>
      <c r="GM14" s="68">
        <v>10</v>
      </c>
      <c r="GN14" s="68">
        <v>10</v>
      </c>
      <c r="GO14" s="68">
        <v>10</v>
      </c>
      <c r="GP14" s="69">
        <f>GO14/$HH$1</f>
        <v>0.625</v>
      </c>
      <c r="GQ14" s="56"/>
      <c r="GR14" s="50"/>
      <c r="GS14" s="51"/>
      <c r="GT14" s="52"/>
      <c r="GU14" s="52"/>
      <c r="GV14" s="53"/>
      <c r="GW14" s="53"/>
      <c r="GX14" s="53"/>
      <c r="GY14" s="52"/>
      <c r="GZ14" s="53"/>
      <c r="HA14" s="53"/>
      <c r="HB14" s="53"/>
      <c r="HC14" s="54">
        <f t="shared" si="73"/>
        <v>65.194996320824131</v>
      </c>
      <c r="HD14" s="54">
        <f t="shared" si="74"/>
        <v>63.444325098460439</v>
      </c>
      <c r="HE14" s="48">
        <f t="shared" si="75"/>
        <v>0</v>
      </c>
    </row>
    <row r="15" spans="1:216" x14ac:dyDescent="0.25">
      <c r="A15" s="23" t="s">
        <v>228</v>
      </c>
      <c r="B15" s="24">
        <v>2</v>
      </c>
      <c r="C15" s="24">
        <v>3</v>
      </c>
      <c r="D15" s="24">
        <f t="shared" si="0"/>
        <v>1710</v>
      </c>
      <c r="E15" s="24">
        <v>0</v>
      </c>
      <c r="F15" s="24">
        <v>46</v>
      </c>
      <c r="G15" s="24">
        <v>44</v>
      </c>
      <c r="H15" s="24">
        <v>59</v>
      </c>
      <c r="I15" s="24">
        <v>777</v>
      </c>
      <c r="J15" s="24">
        <v>562</v>
      </c>
      <c r="K15" s="24">
        <v>0</v>
      </c>
      <c r="L15" s="24">
        <v>222</v>
      </c>
      <c r="M15" s="24">
        <v>0</v>
      </c>
      <c r="N15" s="24">
        <v>3</v>
      </c>
      <c r="O15" s="24">
        <v>3</v>
      </c>
      <c r="P15" s="24">
        <v>3</v>
      </c>
      <c r="Q15" s="24">
        <v>3</v>
      </c>
      <c r="R15" s="24">
        <f t="shared" si="1"/>
        <v>0</v>
      </c>
      <c r="S15" s="25">
        <v>3975</v>
      </c>
      <c r="T15" s="26">
        <v>870</v>
      </c>
      <c r="U15" s="26">
        <v>903</v>
      </c>
      <c r="V15" s="26">
        <v>919</v>
      </c>
      <c r="W15" s="26">
        <f t="shared" si="2"/>
        <v>33</v>
      </c>
      <c r="X15" s="26">
        <v>920</v>
      </c>
      <c r="Y15" s="25">
        <v>4080</v>
      </c>
      <c r="Z15" s="26">
        <v>993</v>
      </c>
      <c r="AA15" s="26">
        <v>1115</v>
      </c>
      <c r="AB15" s="26">
        <v>1133</v>
      </c>
      <c r="AC15" s="26">
        <f t="shared" si="3"/>
        <v>18</v>
      </c>
      <c r="AD15" s="27">
        <f t="shared" si="4"/>
        <v>1.6143497757847534</v>
      </c>
      <c r="AE15" s="28">
        <v>4</v>
      </c>
      <c r="AF15" s="29">
        <f>[1]Лист1!B16</f>
        <v>3975</v>
      </c>
      <c r="AG15" s="29"/>
      <c r="AH15" s="29">
        <v>4190</v>
      </c>
      <c r="AI15" s="30">
        <v>1486</v>
      </c>
      <c r="AJ15" s="30">
        <v>1481</v>
      </c>
      <c r="AK15" s="31">
        <f t="shared" si="5"/>
        <v>37.257861635220124</v>
      </c>
      <c r="AL15" s="31">
        <f t="shared" si="6"/>
        <v>36.299019607843142</v>
      </c>
      <c r="AM15" s="32">
        <v>1480</v>
      </c>
      <c r="AN15" s="32">
        <v>1510</v>
      </c>
      <c r="AO15" s="32">
        <v>1608</v>
      </c>
      <c r="AP15" s="32">
        <v>1894</v>
      </c>
      <c r="AQ15" s="32">
        <v>2938</v>
      </c>
      <c r="AR15" s="32">
        <v>3009</v>
      </c>
      <c r="AS15" s="32">
        <v>3175</v>
      </c>
      <c r="AT15" s="32">
        <v>3179</v>
      </c>
      <c r="AU15" s="32">
        <v>3179</v>
      </c>
      <c r="AV15" s="32">
        <v>2993</v>
      </c>
      <c r="AW15" s="32">
        <v>2988</v>
      </c>
      <c r="AX15" s="32">
        <v>2988</v>
      </c>
      <c r="AY15" s="32">
        <v>2988</v>
      </c>
      <c r="AZ15" s="32">
        <v>2997</v>
      </c>
      <c r="BA15" s="32">
        <v>3000</v>
      </c>
      <c r="BB15" s="32">
        <v>3003</v>
      </c>
      <c r="BC15" s="32">
        <v>3003</v>
      </c>
      <c r="BD15" s="32">
        <v>3003</v>
      </c>
      <c r="BE15" s="32">
        <v>3003</v>
      </c>
      <c r="BF15" s="33">
        <f t="shared" si="7"/>
        <v>0.75775656324582341</v>
      </c>
      <c r="BG15" s="34">
        <v>2</v>
      </c>
      <c r="BH15" s="34">
        <v>156</v>
      </c>
      <c r="BI15" s="34">
        <v>501</v>
      </c>
      <c r="BJ15" s="33">
        <f t="shared" si="8"/>
        <v>0.75871121718377088</v>
      </c>
      <c r="BK15" s="33">
        <f t="shared" si="9"/>
        <v>0.75871121718377088</v>
      </c>
      <c r="BL15" s="33">
        <f t="shared" si="10"/>
        <v>0.71431980906921244</v>
      </c>
      <c r="BM15" s="33">
        <f t="shared" si="11"/>
        <v>0.71312649164677799</v>
      </c>
      <c r="BN15" s="33">
        <f t="shared" si="12"/>
        <v>0.71312649164677799</v>
      </c>
      <c r="BO15" s="33">
        <f t="shared" si="13"/>
        <v>0.71312649164677799</v>
      </c>
      <c r="BP15" s="33">
        <f t="shared" si="14"/>
        <v>0.71527446300715991</v>
      </c>
      <c r="BQ15" s="33">
        <f t="shared" si="15"/>
        <v>0.71599045346062051</v>
      </c>
      <c r="BR15" s="33">
        <f t="shared" si="16"/>
        <v>0.71670644391408111</v>
      </c>
      <c r="BS15" s="33">
        <f t="shared" si="76"/>
        <v>0.71670644391408111</v>
      </c>
      <c r="BT15" s="33">
        <f t="shared" si="77"/>
        <v>0.71670644391408111</v>
      </c>
      <c r="BU15" s="33">
        <f t="shared" si="78"/>
        <v>0.71670644391408111</v>
      </c>
      <c r="BV15" s="35">
        <v>8110</v>
      </c>
      <c r="BW15" s="35">
        <v>590</v>
      </c>
      <c r="BX15" s="36"/>
      <c r="BY15" s="36"/>
      <c r="BZ15" s="36"/>
      <c r="CA15" s="36">
        <v>184</v>
      </c>
      <c r="CB15" s="36">
        <v>190</v>
      </c>
      <c r="CC15" s="36">
        <v>190</v>
      </c>
      <c r="CD15" s="36">
        <v>190</v>
      </c>
      <c r="CE15" s="36">
        <v>190</v>
      </c>
      <c r="CF15" s="36">
        <v>190</v>
      </c>
      <c r="CG15" s="36">
        <v>190</v>
      </c>
      <c r="CH15" s="36">
        <v>190</v>
      </c>
      <c r="CI15" s="36">
        <v>190</v>
      </c>
      <c r="CJ15" s="36">
        <v>190</v>
      </c>
      <c r="CK15" s="33">
        <f>BX15/AH15</f>
        <v>0</v>
      </c>
      <c r="CL15" s="37">
        <v>1290</v>
      </c>
      <c r="CM15" s="37">
        <v>1383</v>
      </c>
      <c r="CN15" s="37">
        <v>1362</v>
      </c>
      <c r="CO15" s="37">
        <v>1657</v>
      </c>
      <c r="CP15" s="37">
        <v>1649</v>
      </c>
      <c r="CQ15" s="37">
        <v>1665</v>
      </c>
      <c r="CR15" s="37">
        <v>1699</v>
      </c>
      <c r="CS15" s="37">
        <v>1723</v>
      </c>
      <c r="CT15" s="37">
        <v>1683</v>
      </c>
      <c r="CU15" s="33">
        <f>BY15/AH15</f>
        <v>0</v>
      </c>
      <c r="CV15" s="33">
        <f>BZ15/AH15</f>
        <v>0</v>
      </c>
      <c r="CW15" s="33">
        <f>CA15/AH15</f>
        <v>4.3914081145584725E-2</v>
      </c>
      <c r="CX15" s="33">
        <f>CB15/AH15</f>
        <v>4.5346062052505964E-2</v>
      </c>
      <c r="CY15" s="33">
        <f>CC15/AH15</f>
        <v>4.5346062052505964E-2</v>
      </c>
      <c r="CZ15" s="33">
        <f>CD15/AH15</f>
        <v>4.5346062052505964E-2</v>
      </c>
      <c r="DA15" s="33">
        <f>CE15/AH15</f>
        <v>4.5346062052505964E-2</v>
      </c>
      <c r="DB15" s="33">
        <f>CF15/AH15</f>
        <v>4.5346062052505964E-2</v>
      </c>
      <c r="DC15" s="33">
        <f>CG15/AH15</f>
        <v>4.5346062052505964E-2</v>
      </c>
      <c r="DD15" s="33">
        <f>CH15/AH15</f>
        <v>4.5346062052505964E-2</v>
      </c>
      <c r="DE15" s="33">
        <f t="shared" ref="DE15:DE16" si="88">CI15/AH15</f>
        <v>4.5346062052505964E-2</v>
      </c>
      <c r="DF15" s="33">
        <f t="shared" si="80"/>
        <v>4.5346062052505964E-2</v>
      </c>
      <c r="DG15" s="38">
        <f t="shared" si="28"/>
        <v>3175</v>
      </c>
      <c r="DH15" s="38">
        <f t="shared" si="28"/>
        <v>3179</v>
      </c>
      <c r="DI15" s="38">
        <f t="shared" si="28"/>
        <v>3179</v>
      </c>
      <c r="DJ15" s="38">
        <f t="shared" si="28"/>
        <v>3177</v>
      </c>
      <c r="DK15" s="38">
        <f t="shared" si="29"/>
        <v>3178</v>
      </c>
      <c r="DL15" s="38">
        <f t="shared" si="30"/>
        <v>3178</v>
      </c>
      <c r="DM15" s="38">
        <f t="shared" si="30"/>
        <v>3178</v>
      </c>
      <c r="DN15" s="38">
        <f t="shared" si="31"/>
        <v>3187</v>
      </c>
      <c r="DO15" s="38">
        <f t="shared" si="32"/>
        <v>3190</v>
      </c>
      <c r="DP15" s="38">
        <f t="shared" si="81"/>
        <v>3193</v>
      </c>
      <c r="DQ15" s="38">
        <f t="shared" si="81"/>
        <v>3193</v>
      </c>
      <c r="DR15" s="38">
        <f t="shared" si="82"/>
        <v>3193</v>
      </c>
      <c r="DS15" s="38">
        <f t="shared" si="82"/>
        <v>3193</v>
      </c>
      <c r="DT15" s="39">
        <f t="shared" si="33"/>
        <v>0.75775656324582341</v>
      </c>
      <c r="DU15" s="39">
        <f t="shared" si="34"/>
        <v>0.75871121718377088</v>
      </c>
      <c r="DV15" s="39">
        <f t="shared" si="35"/>
        <v>0.75871121718377088</v>
      </c>
      <c r="DW15" s="39">
        <f t="shared" si="36"/>
        <v>0.75823389021479715</v>
      </c>
      <c r="DX15" s="39">
        <f t="shared" si="37"/>
        <v>0.75847255369928401</v>
      </c>
      <c r="DY15" s="39">
        <f t="shared" si="38"/>
        <v>0.75847255369928401</v>
      </c>
      <c r="DZ15" s="39">
        <f t="shared" si="39"/>
        <v>0.75847255369928401</v>
      </c>
      <c r="EA15" s="39">
        <f t="shared" si="40"/>
        <v>0.76062052505966582</v>
      </c>
      <c r="EB15" s="39">
        <f t="shared" si="41"/>
        <v>0.76133651551312653</v>
      </c>
      <c r="EC15" s="39">
        <f t="shared" si="42"/>
        <v>0.76205250596658713</v>
      </c>
      <c r="ED15" s="39">
        <f t="shared" si="83"/>
        <v>0.76205250596658713</v>
      </c>
      <c r="EE15" s="39">
        <f t="shared" si="84"/>
        <v>0.76205250596658713</v>
      </c>
      <c r="EF15" s="39">
        <f t="shared" si="85"/>
        <v>0.76205250596658713</v>
      </c>
      <c r="EG15" s="40">
        <v>1730</v>
      </c>
      <c r="EH15" s="41">
        <f t="shared" si="43"/>
        <v>0.37433962264150944</v>
      </c>
      <c r="EI15" s="41">
        <f t="shared" si="44"/>
        <v>0.41182389937106917</v>
      </c>
      <c r="EJ15" s="41">
        <f t="shared" si="45"/>
        <v>0.49836477987421385</v>
      </c>
      <c r="EK15" s="41">
        <f t="shared" si="46"/>
        <v>0.50591194968553455</v>
      </c>
      <c r="EL15" s="41">
        <f t="shared" si="47"/>
        <v>0.53056603773584909</v>
      </c>
      <c r="EM15" s="41">
        <f t="shared" si="48"/>
        <v>0.60251572327044023</v>
      </c>
      <c r="EN15" s="41">
        <f t="shared" si="49"/>
        <v>0.73911949685534595</v>
      </c>
      <c r="EO15" s="33">
        <f t="shared" si="50"/>
        <v>0.71813842482100243</v>
      </c>
      <c r="EP15" s="41">
        <f t="shared" si="51"/>
        <v>0.32452830188679244</v>
      </c>
      <c r="EQ15" s="41">
        <f t="shared" si="52"/>
        <v>0.3479245283018868</v>
      </c>
      <c r="ER15" s="57">
        <v>16</v>
      </c>
      <c r="ES15" s="57">
        <v>15</v>
      </c>
      <c r="ET15" s="58">
        <v>100</v>
      </c>
      <c r="EU15" s="41">
        <f t="shared" si="53"/>
        <v>0.41685534591194967</v>
      </c>
      <c r="EV15" s="41">
        <f t="shared" si="54"/>
        <v>0.41484276729559749</v>
      </c>
      <c r="EW15" s="41">
        <f t="shared" si="55"/>
        <v>0.4188679245283019</v>
      </c>
      <c r="EX15" s="41">
        <f t="shared" si="56"/>
        <v>0.42742138364779875</v>
      </c>
      <c r="EY15" s="41">
        <f t="shared" si="57"/>
        <v>0.43345911949685534</v>
      </c>
      <c r="EZ15" s="44">
        <v>1730</v>
      </c>
      <c r="FA15" s="44">
        <v>1734</v>
      </c>
      <c r="FB15" s="44">
        <v>1756</v>
      </c>
      <c r="FC15" s="44">
        <v>1828</v>
      </c>
      <c r="FD15" s="44">
        <v>1828</v>
      </c>
      <c r="FE15" s="44">
        <v>1828</v>
      </c>
      <c r="FF15" s="44">
        <v>1828</v>
      </c>
      <c r="FG15" s="44">
        <v>1829</v>
      </c>
      <c r="FH15" s="44">
        <v>1830</v>
      </c>
      <c r="FI15" s="44">
        <v>1833</v>
      </c>
      <c r="FJ15" s="44">
        <v>1833</v>
      </c>
      <c r="FK15" s="44">
        <v>1834</v>
      </c>
      <c r="FL15" s="45">
        <v>1866</v>
      </c>
      <c r="FM15" s="33">
        <f t="shared" si="58"/>
        <v>0.41288782816229119</v>
      </c>
      <c r="FN15" s="46">
        <v>2000</v>
      </c>
      <c r="FO15" s="59">
        <v>501</v>
      </c>
      <c r="FP15" s="33">
        <f t="shared" si="59"/>
        <v>0.41288782816229119</v>
      </c>
      <c r="FQ15" s="33">
        <f t="shared" si="60"/>
        <v>0.41384248210023866</v>
      </c>
      <c r="FR15" s="33">
        <f t="shared" si="61"/>
        <v>0.41909307875894986</v>
      </c>
      <c r="FS15" s="33">
        <f t="shared" si="62"/>
        <v>0.43627684964200475</v>
      </c>
      <c r="FT15" s="33">
        <f t="shared" si="63"/>
        <v>0.43627684964200475</v>
      </c>
      <c r="FU15" s="33">
        <f t="shared" si="64"/>
        <v>0.43627684964200475</v>
      </c>
      <c r="FV15" s="33">
        <f t="shared" si="65"/>
        <v>0.43627684964200475</v>
      </c>
      <c r="FW15" s="33">
        <f t="shared" si="66"/>
        <v>0.43651551312649167</v>
      </c>
      <c r="FX15" s="33">
        <f t="shared" si="67"/>
        <v>0.43675417661097854</v>
      </c>
      <c r="FY15" s="33">
        <f t="shared" si="68"/>
        <v>0.43747016706443914</v>
      </c>
      <c r="FZ15" s="33">
        <f t="shared" si="69"/>
        <v>0.43747016706443914</v>
      </c>
      <c r="GA15" s="33">
        <f t="shared" si="70"/>
        <v>0.43770883054892601</v>
      </c>
      <c r="GB15" s="33">
        <f t="shared" si="86"/>
        <v>0.44534606205250599</v>
      </c>
      <c r="GC15" s="47">
        <f t="shared" si="87"/>
        <v>-0.31670644391408115</v>
      </c>
      <c r="GD15" s="56">
        <v>0</v>
      </c>
      <c r="GE15" s="56">
        <v>0</v>
      </c>
      <c r="GF15" s="56">
        <v>4</v>
      </c>
      <c r="GG15" s="56">
        <v>7</v>
      </c>
      <c r="GH15" s="56">
        <v>7</v>
      </c>
      <c r="GI15" s="56">
        <v>8</v>
      </c>
      <c r="GJ15" s="56">
        <v>8</v>
      </c>
      <c r="GK15" s="56">
        <v>10</v>
      </c>
      <c r="GL15" s="56">
        <v>10</v>
      </c>
      <c r="GM15" s="56">
        <v>10</v>
      </c>
      <c r="GN15" s="56">
        <v>10</v>
      </c>
      <c r="GO15" s="56">
        <v>10</v>
      </c>
      <c r="GP15" s="49">
        <f>GO15/$HG$1</f>
        <v>1</v>
      </c>
      <c r="GQ15" s="56">
        <f>BI15/(FO15/100)</f>
        <v>100</v>
      </c>
      <c r="GR15" s="50">
        <f>FO15/(AF15/100)</f>
        <v>12.60377358490566</v>
      </c>
      <c r="GS15" s="51">
        <f>BI15/(AF15/100)</f>
        <v>12.60377358490566</v>
      </c>
      <c r="GT15" s="52">
        <f>FN15*FO15</f>
        <v>1002000</v>
      </c>
      <c r="GU15" s="52">
        <f>FN15*BI15</f>
        <v>1002000</v>
      </c>
      <c r="GV15" s="53">
        <v>955432</v>
      </c>
      <c r="GW15" s="53">
        <v>955432</v>
      </c>
      <c r="GX15" s="53">
        <f>GU15-GV15</f>
        <v>46568</v>
      </c>
      <c r="GY15" s="52">
        <v>46568</v>
      </c>
      <c r="GZ15" s="53">
        <f>GT15-GV15</f>
        <v>46568</v>
      </c>
      <c r="HA15" s="53">
        <v>501</v>
      </c>
      <c r="HB15" s="53">
        <v>501</v>
      </c>
      <c r="HC15" s="54">
        <f t="shared" si="73"/>
        <v>28.50314465408805</v>
      </c>
      <c r="HD15" s="54">
        <f t="shared" si="74"/>
        <v>27.769607843137258</v>
      </c>
      <c r="HE15" s="48">
        <f t="shared" si="75"/>
        <v>3.9245283018867925</v>
      </c>
    </row>
    <row r="16" spans="1:216" x14ac:dyDescent="0.25">
      <c r="A16" s="23" t="s">
        <v>229</v>
      </c>
      <c r="B16" s="24">
        <v>1</v>
      </c>
      <c r="C16" s="24">
        <v>7</v>
      </c>
      <c r="D16" s="24">
        <f t="shared" si="0"/>
        <v>620</v>
      </c>
      <c r="E16" s="24">
        <v>30</v>
      </c>
      <c r="F16" s="24">
        <v>0</v>
      </c>
      <c r="G16" s="24">
        <v>34</v>
      </c>
      <c r="H16" s="24">
        <v>27</v>
      </c>
      <c r="I16" s="24">
        <v>52</v>
      </c>
      <c r="J16" s="24">
        <v>373</v>
      </c>
      <c r="K16" s="24">
        <v>0</v>
      </c>
      <c r="L16" s="24">
        <v>104</v>
      </c>
      <c r="M16" s="24">
        <v>0</v>
      </c>
      <c r="N16" s="24">
        <v>7</v>
      </c>
      <c r="O16" s="24">
        <v>7</v>
      </c>
      <c r="P16" s="24">
        <v>7</v>
      </c>
      <c r="Q16" s="24">
        <v>7</v>
      </c>
      <c r="R16" s="24">
        <f t="shared" si="1"/>
        <v>0</v>
      </c>
      <c r="S16" s="25">
        <v>7744</v>
      </c>
      <c r="T16" s="26">
        <v>990</v>
      </c>
      <c r="U16" s="26">
        <v>1212</v>
      </c>
      <c r="V16" s="26">
        <v>1740</v>
      </c>
      <c r="W16" s="26">
        <f t="shared" si="2"/>
        <v>222</v>
      </c>
      <c r="X16" s="26">
        <v>2286</v>
      </c>
      <c r="Y16" s="25">
        <v>7995</v>
      </c>
      <c r="Z16" s="26">
        <v>2899</v>
      </c>
      <c r="AA16" s="26">
        <v>3766</v>
      </c>
      <c r="AB16" s="26">
        <v>3871</v>
      </c>
      <c r="AC16" s="26">
        <f t="shared" si="3"/>
        <v>105</v>
      </c>
      <c r="AD16" s="27">
        <f t="shared" si="4"/>
        <v>2.7881040892193312</v>
      </c>
      <c r="AE16" s="28">
        <v>225</v>
      </c>
      <c r="AF16" s="29">
        <f>[1]Лист1!B17</f>
        <v>7995</v>
      </c>
      <c r="AG16" s="76">
        <v>5997</v>
      </c>
      <c r="AH16" s="60">
        <v>7816</v>
      </c>
      <c r="AI16" s="30">
        <v>3272</v>
      </c>
      <c r="AJ16" s="30">
        <v>3758</v>
      </c>
      <c r="AK16" s="31">
        <f t="shared" si="5"/>
        <v>48.527892561983471</v>
      </c>
      <c r="AL16" s="31">
        <f t="shared" si="6"/>
        <v>47.004377736085054</v>
      </c>
      <c r="AM16" s="32">
        <v>4072</v>
      </c>
      <c r="AN16" s="32">
        <v>4704</v>
      </c>
      <c r="AO16" s="32">
        <v>4910</v>
      </c>
      <c r="AP16" s="32">
        <v>5004</v>
      </c>
      <c r="AQ16" s="32">
        <v>5545</v>
      </c>
      <c r="AR16" s="32">
        <v>5839</v>
      </c>
      <c r="AS16" s="32">
        <v>5974</v>
      </c>
      <c r="AT16" s="32">
        <v>5916</v>
      </c>
      <c r="AU16" s="32">
        <v>5710</v>
      </c>
      <c r="AV16" s="32">
        <v>5565</v>
      </c>
      <c r="AW16" s="32">
        <v>5551</v>
      </c>
      <c r="AX16" s="32">
        <v>5548</v>
      </c>
      <c r="AY16" s="32">
        <v>5549</v>
      </c>
      <c r="AZ16" s="32">
        <v>5549</v>
      </c>
      <c r="BA16" s="32">
        <v>5552</v>
      </c>
      <c r="BB16" s="32">
        <v>5552</v>
      </c>
      <c r="BC16" s="32">
        <v>5554</v>
      </c>
      <c r="BD16" s="32">
        <v>5554</v>
      </c>
      <c r="BE16" s="32">
        <v>5555</v>
      </c>
      <c r="BF16" s="33">
        <f t="shared" si="7"/>
        <v>0.76432958034800413</v>
      </c>
      <c r="BG16" s="34">
        <v>203</v>
      </c>
      <c r="BH16" s="34">
        <v>349</v>
      </c>
      <c r="BI16" s="34">
        <v>500</v>
      </c>
      <c r="BJ16" s="33">
        <f t="shared" si="8"/>
        <v>0.75690890481064488</v>
      </c>
      <c r="BK16" s="33">
        <f t="shared" si="9"/>
        <v>0.73055271238485153</v>
      </c>
      <c r="BL16" s="33">
        <f t="shared" si="10"/>
        <v>0.71200102354145345</v>
      </c>
      <c r="BM16" s="33">
        <f t="shared" si="11"/>
        <v>0.7102098259979529</v>
      </c>
      <c r="BN16" s="33">
        <f t="shared" si="12"/>
        <v>0.70982599795291712</v>
      </c>
      <c r="BO16" s="33">
        <f t="shared" si="13"/>
        <v>0.70995394063459571</v>
      </c>
      <c r="BP16" s="33">
        <f t="shared" si="14"/>
        <v>0.70995394063459571</v>
      </c>
      <c r="BQ16" s="33">
        <f t="shared" si="15"/>
        <v>0.7103377686796315</v>
      </c>
      <c r="BR16" s="33">
        <f t="shared" si="16"/>
        <v>0.7103377686796315</v>
      </c>
      <c r="BS16" s="33">
        <f t="shared" si="76"/>
        <v>0.71059365404298869</v>
      </c>
      <c r="BT16" s="33">
        <f t="shared" si="77"/>
        <v>0.71059365404298869</v>
      </c>
      <c r="BU16" s="33">
        <f t="shared" si="78"/>
        <v>0.71072159672466739</v>
      </c>
      <c r="BV16" s="35">
        <v>6670</v>
      </c>
      <c r="BW16" s="35">
        <v>500</v>
      </c>
      <c r="BX16" s="36">
        <v>51</v>
      </c>
      <c r="BY16" s="36">
        <v>110</v>
      </c>
      <c r="BZ16" s="36">
        <v>314</v>
      </c>
      <c r="CA16" s="36">
        <v>456</v>
      </c>
      <c r="CB16" s="36">
        <v>493</v>
      </c>
      <c r="CC16" s="36">
        <v>500</v>
      </c>
      <c r="CD16" s="36">
        <v>500</v>
      </c>
      <c r="CE16" s="36">
        <v>500</v>
      </c>
      <c r="CF16" s="36">
        <v>500</v>
      </c>
      <c r="CG16" s="36">
        <v>500</v>
      </c>
      <c r="CH16" s="36">
        <v>500</v>
      </c>
      <c r="CI16" s="36">
        <v>500</v>
      </c>
      <c r="CJ16" s="36">
        <v>500</v>
      </c>
      <c r="CK16" s="33">
        <f>BX16/AH16</f>
        <v>6.5250767656090071E-3</v>
      </c>
      <c r="CL16" s="37">
        <v>715</v>
      </c>
      <c r="CM16" s="37">
        <v>1581</v>
      </c>
      <c r="CN16" s="37">
        <v>894</v>
      </c>
      <c r="CO16" s="37">
        <v>2366</v>
      </c>
      <c r="CP16" s="37">
        <v>2579</v>
      </c>
      <c r="CQ16" s="37">
        <v>2487</v>
      </c>
      <c r="CR16" s="37">
        <v>2537</v>
      </c>
      <c r="CS16" s="37">
        <v>2540</v>
      </c>
      <c r="CT16" s="37">
        <v>2712</v>
      </c>
      <c r="CU16" s="33">
        <f>BY16/AH16</f>
        <v>1.4073694984646877E-2</v>
      </c>
      <c r="CV16" s="33">
        <f>BZ16/AH16</f>
        <v>4.0174002047082907E-2</v>
      </c>
      <c r="CW16" s="33">
        <f>CA16/AH16</f>
        <v>5.8341862845445243E-2</v>
      </c>
      <c r="CX16" s="33">
        <f>CB16/AH16</f>
        <v>6.3075742067553731E-2</v>
      </c>
      <c r="CY16" s="33">
        <f>CC16/AH16</f>
        <v>6.3971340839303989E-2</v>
      </c>
      <c r="CZ16" s="33">
        <f>CD16/AH16</f>
        <v>6.3971340839303989E-2</v>
      </c>
      <c r="DA16" s="33">
        <f>CE16/AH16</f>
        <v>6.3971340839303989E-2</v>
      </c>
      <c r="DB16" s="33">
        <f>CF16/AH16</f>
        <v>6.3971340839303989E-2</v>
      </c>
      <c r="DC16" s="33">
        <f>CG16/AH16</f>
        <v>6.3971340839303989E-2</v>
      </c>
      <c r="DD16" s="33">
        <f>CH16/AH16</f>
        <v>6.3971340839303989E-2</v>
      </c>
      <c r="DE16" s="33">
        <f t="shared" si="88"/>
        <v>6.3971340839303989E-2</v>
      </c>
      <c r="DF16" s="33">
        <f t="shared" si="80"/>
        <v>6.3971340839303989E-2</v>
      </c>
      <c r="DG16" s="38">
        <f t="shared" si="28"/>
        <v>6025</v>
      </c>
      <c r="DH16" s="38">
        <f t="shared" si="28"/>
        <v>6026</v>
      </c>
      <c r="DI16" s="38">
        <f t="shared" si="28"/>
        <v>6024</v>
      </c>
      <c r="DJ16" s="38">
        <f t="shared" si="28"/>
        <v>6021</v>
      </c>
      <c r="DK16" s="38">
        <f t="shared" si="29"/>
        <v>6044</v>
      </c>
      <c r="DL16" s="38">
        <f t="shared" si="30"/>
        <v>6048</v>
      </c>
      <c r="DM16" s="38">
        <f t="shared" si="30"/>
        <v>6049</v>
      </c>
      <c r="DN16" s="38">
        <f t="shared" si="31"/>
        <v>6049</v>
      </c>
      <c r="DO16" s="38">
        <f t="shared" si="32"/>
        <v>6052</v>
      </c>
      <c r="DP16" s="38">
        <f t="shared" si="81"/>
        <v>6052</v>
      </c>
      <c r="DQ16" s="38">
        <f t="shared" si="81"/>
        <v>6054</v>
      </c>
      <c r="DR16" s="38">
        <f t="shared" si="82"/>
        <v>6054</v>
      </c>
      <c r="DS16" s="38">
        <f t="shared" si="82"/>
        <v>6055</v>
      </c>
      <c r="DT16" s="39">
        <f t="shared" si="33"/>
        <v>0.77085465711361312</v>
      </c>
      <c r="DU16" s="39">
        <f t="shared" si="34"/>
        <v>0.77098259979529171</v>
      </c>
      <c r="DV16" s="39">
        <f t="shared" si="35"/>
        <v>0.77072671443193452</v>
      </c>
      <c r="DW16" s="39">
        <f t="shared" si="36"/>
        <v>0.77034288638689863</v>
      </c>
      <c r="DX16" s="39">
        <f t="shared" si="37"/>
        <v>0.77328556806550663</v>
      </c>
      <c r="DY16" s="39">
        <f t="shared" si="38"/>
        <v>0.77379733879222112</v>
      </c>
      <c r="DZ16" s="39">
        <f t="shared" si="39"/>
        <v>0.77392528147389972</v>
      </c>
      <c r="EA16" s="39">
        <f t="shared" si="40"/>
        <v>0.77392528147389972</v>
      </c>
      <c r="EB16" s="39">
        <f t="shared" si="41"/>
        <v>0.7743091095189355</v>
      </c>
      <c r="EC16" s="39">
        <f t="shared" si="42"/>
        <v>0.7743091095189355</v>
      </c>
      <c r="ED16" s="39">
        <f t="shared" si="83"/>
        <v>0.77456499488229269</v>
      </c>
      <c r="EE16" s="39">
        <f t="shared" si="84"/>
        <v>0.77456499488229269</v>
      </c>
      <c r="EF16" s="39">
        <f t="shared" si="85"/>
        <v>0.7746929375639714</v>
      </c>
      <c r="EG16" s="40">
        <v>2848</v>
      </c>
      <c r="EH16" s="41">
        <f t="shared" si="43"/>
        <v>0.43464665415884929</v>
      </c>
      <c r="EI16" s="41">
        <f t="shared" si="44"/>
        <v>0.51369606003752344</v>
      </c>
      <c r="EJ16" s="41">
        <f t="shared" si="45"/>
        <v>0.57185741088180109</v>
      </c>
      <c r="EK16" s="41">
        <f t="shared" si="46"/>
        <v>0.65090681676047535</v>
      </c>
      <c r="EL16" s="41">
        <f t="shared" si="47"/>
        <v>0.67667292057535955</v>
      </c>
      <c r="EM16" s="41">
        <f t="shared" si="48"/>
        <v>0.6884302689180738</v>
      </c>
      <c r="EN16" s="41">
        <f t="shared" si="49"/>
        <v>0.69355847404627891</v>
      </c>
      <c r="EO16" s="33">
        <f t="shared" si="50"/>
        <v>0.74705731832139199</v>
      </c>
      <c r="EP16" s="41">
        <f t="shared" si="51"/>
        <v>8.943089430894309E-2</v>
      </c>
      <c r="EQ16" s="41">
        <f t="shared" si="52"/>
        <v>0.19774859287054408</v>
      </c>
      <c r="ER16" s="57">
        <v>7</v>
      </c>
      <c r="ES16" s="57">
        <v>7</v>
      </c>
      <c r="ET16" s="58">
        <v>86.67</v>
      </c>
      <c r="EU16" s="41">
        <f t="shared" si="53"/>
        <v>0.29593495934959352</v>
      </c>
      <c r="EV16" s="41">
        <f t="shared" si="54"/>
        <v>0.32257661038148844</v>
      </c>
      <c r="EW16" s="41">
        <f t="shared" si="55"/>
        <v>0.31106941838649155</v>
      </c>
      <c r="EX16" s="41">
        <f t="shared" si="56"/>
        <v>0.31732332707942462</v>
      </c>
      <c r="EY16" s="41">
        <f t="shared" si="57"/>
        <v>0.31769856160100063</v>
      </c>
      <c r="EZ16" s="44">
        <v>2849</v>
      </c>
      <c r="FA16" s="44">
        <v>2851</v>
      </c>
      <c r="FB16" s="44">
        <v>2857</v>
      </c>
      <c r="FC16" s="44">
        <v>2869</v>
      </c>
      <c r="FD16" s="44">
        <v>2870</v>
      </c>
      <c r="FE16" s="44">
        <v>2902</v>
      </c>
      <c r="FF16" s="44">
        <v>3008</v>
      </c>
      <c r="FG16" s="44">
        <v>3023</v>
      </c>
      <c r="FH16" s="44">
        <v>3029</v>
      </c>
      <c r="FI16" s="44">
        <v>3037</v>
      </c>
      <c r="FJ16" s="44">
        <v>3045</v>
      </c>
      <c r="FK16" s="44">
        <v>3060</v>
      </c>
      <c r="FL16" s="45">
        <v>3057</v>
      </c>
      <c r="FM16" s="33">
        <f t="shared" si="58"/>
        <v>0.36438075742067555</v>
      </c>
      <c r="FN16" s="46">
        <v>5800</v>
      </c>
      <c r="FO16" s="59">
        <v>500</v>
      </c>
      <c r="FP16" s="33">
        <f t="shared" si="59"/>
        <v>0.36450870010235414</v>
      </c>
      <c r="FQ16" s="33">
        <f t="shared" si="60"/>
        <v>0.36476458546571139</v>
      </c>
      <c r="FR16" s="33">
        <f t="shared" si="61"/>
        <v>0.36553224155578301</v>
      </c>
      <c r="FS16" s="33">
        <f t="shared" si="62"/>
        <v>0.36706755373592631</v>
      </c>
      <c r="FT16" s="33">
        <f t="shared" si="63"/>
        <v>0.36719549641760491</v>
      </c>
      <c r="FU16" s="33">
        <f t="shared" si="64"/>
        <v>0.37128966223132037</v>
      </c>
      <c r="FV16" s="33">
        <f t="shared" si="65"/>
        <v>0.38485158648925283</v>
      </c>
      <c r="FW16" s="33">
        <f t="shared" si="66"/>
        <v>0.38677072671443191</v>
      </c>
      <c r="FX16" s="33">
        <f t="shared" si="67"/>
        <v>0.38753838280450359</v>
      </c>
      <c r="FY16" s="33">
        <f t="shared" si="68"/>
        <v>0.38856192425793246</v>
      </c>
      <c r="FZ16" s="33">
        <f t="shared" si="69"/>
        <v>0.38958546571136132</v>
      </c>
      <c r="GA16" s="33">
        <f t="shared" si="70"/>
        <v>0.39150460593654041</v>
      </c>
      <c r="GB16" s="33">
        <f t="shared" si="86"/>
        <v>0.39112077789150462</v>
      </c>
      <c r="GC16" s="47">
        <f t="shared" si="87"/>
        <v>-0.38357215967246677</v>
      </c>
      <c r="GD16" s="56">
        <v>8</v>
      </c>
      <c r="GE16" s="56">
        <v>9</v>
      </c>
      <c r="GF16" s="56">
        <v>10</v>
      </c>
      <c r="GG16" s="56">
        <v>10</v>
      </c>
      <c r="GH16" s="56">
        <v>10</v>
      </c>
      <c r="GI16" s="56">
        <v>10</v>
      </c>
      <c r="GJ16" s="56">
        <v>10</v>
      </c>
      <c r="GK16" s="56">
        <v>10</v>
      </c>
      <c r="GL16" s="56">
        <v>10</v>
      </c>
      <c r="GM16" s="56">
        <v>10</v>
      </c>
      <c r="GN16" s="56">
        <v>10</v>
      </c>
      <c r="GO16" s="56">
        <v>10</v>
      </c>
      <c r="GP16" s="49">
        <f>GO16/$HG$1</f>
        <v>1</v>
      </c>
      <c r="GQ16" s="56">
        <f>BI16/(FO16/100)</f>
        <v>100</v>
      </c>
      <c r="GR16" s="50">
        <f>FO16/(AF16/100)</f>
        <v>6.2539086929330834</v>
      </c>
      <c r="GS16" s="51">
        <f>BI16/(AF16/100)</f>
        <v>6.2539086929330834</v>
      </c>
      <c r="GT16" s="52">
        <f>FN16*FO16</f>
        <v>2900000</v>
      </c>
      <c r="GU16" s="52">
        <f>FN16*BI16</f>
        <v>2900000</v>
      </c>
      <c r="GV16" s="53">
        <v>1510034.56</v>
      </c>
      <c r="GW16" s="53">
        <v>2856799.42</v>
      </c>
      <c r="GX16" s="53">
        <f>GU16-GV16</f>
        <v>1389965.44</v>
      </c>
      <c r="GY16" s="52">
        <v>43200.58</v>
      </c>
      <c r="GZ16" s="53">
        <f>GT16-GV16</f>
        <v>1389965.44</v>
      </c>
      <c r="HA16" s="53">
        <v>540</v>
      </c>
      <c r="HB16" s="53">
        <v>288</v>
      </c>
      <c r="HC16" s="54">
        <f t="shared" si="73"/>
        <v>49.987086776859506</v>
      </c>
      <c r="HD16" s="54">
        <f t="shared" si="74"/>
        <v>48.417761100687926</v>
      </c>
      <c r="HE16" s="48">
        <f t="shared" si="75"/>
        <v>4.365228267667292</v>
      </c>
    </row>
    <row r="17" spans="1:213" x14ac:dyDescent="0.25">
      <c r="A17" s="23" t="s">
        <v>230</v>
      </c>
      <c r="B17" s="24">
        <v>2</v>
      </c>
      <c r="C17" s="24">
        <v>3</v>
      </c>
      <c r="D17" s="24">
        <f t="shared" si="0"/>
        <v>1855</v>
      </c>
      <c r="E17" s="24">
        <v>342</v>
      </c>
      <c r="F17" s="24">
        <v>0</v>
      </c>
      <c r="G17" s="24">
        <v>347</v>
      </c>
      <c r="H17" s="24">
        <v>63</v>
      </c>
      <c r="I17" s="24">
        <v>626</v>
      </c>
      <c r="J17" s="24">
        <v>318</v>
      </c>
      <c r="K17" s="24">
        <v>0</v>
      </c>
      <c r="L17" s="24">
        <v>159</v>
      </c>
      <c r="M17" s="24">
        <v>0</v>
      </c>
      <c r="N17" s="24">
        <v>3</v>
      </c>
      <c r="O17" s="24">
        <v>4</v>
      </c>
      <c r="P17" s="24">
        <v>4</v>
      </c>
      <c r="Q17" s="24">
        <v>4</v>
      </c>
      <c r="R17" s="24">
        <f t="shared" si="1"/>
        <v>0</v>
      </c>
      <c r="S17" s="25">
        <v>2218</v>
      </c>
      <c r="T17" s="26">
        <v>352</v>
      </c>
      <c r="U17" s="26">
        <v>361</v>
      </c>
      <c r="V17" s="26">
        <v>371</v>
      </c>
      <c r="W17" s="26">
        <f t="shared" si="2"/>
        <v>9</v>
      </c>
      <c r="X17" s="26">
        <v>376</v>
      </c>
      <c r="Y17" s="25">
        <v>2289</v>
      </c>
      <c r="Z17" s="26">
        <v>455</v>
      </c>
      <c r="AA17" s="26">
        <v>591</v>
      </c>
      <c r="AB17" s="26">
        <v>619</v>
      </c>
      <c r="AC17" s="26">
        <f t="shared" si="3"/>
        <v>28</v>
      </c>
      <c r="AD17" s="27">
        <f t="shared" si="4"/>
        <v>4.7377326565143827</v>
      </c>
      <c r="AE17" s="28">
        <v>371</v>
      </c>
      <c r="AF17" s="29">
        <f>[1]Лист1!B18</f>
        <v>2289</v>
      </c>
      <c r="AG17" s="29"/>
      <c r="AH17" s="60">
        <v>2101</v>
      </c>
      <c r="AI17" s="30">
        <v>1234</v>
      </c>
      <c r="AJ17" s="30">
        <v>1296</v>
      </c>
      <c r="AK17" s="31">
        <f t="shared" si="5"/>
        <v>58.431018935978358</v>
      </c>
      <c r="AL17" s="31">
        <f t="shared" si="6"/>
        <v>56.618610747051115</v>
      </c>
      <c r="AM17" s="32">
        <v>1326</v>
      </c>
      <c r="AN17" s="32">
        <v>1328</v>
      </c>
      <c r="AO17" s="32">
        <v>1328</v>
      </c>
      <c r="AP17" s="32">
        <v>1352</v>
      </c>
      <c r="AQ17" s="32">
        <v>1353</v>
      </c>
      <c r="AR17" s="32">
        <v>1355</v>
      </c>
      <c r="AS17" s="32">
        <v>1360</v>
      </c>
      <c r="AT17" s="32">
        <v>1360</v>
      </c>
      <c r="AU17" s="32">
        <v>1356</v>
      </c>
      <c r="AV17" s="32">
        <v>1407</v>
      </c>
      <c r="AW17" s="32">
        <v>1502</v>
      </c>
      <c r="AX17" s="32">
        <v>1582</v>
      </c>
      <c r="AY17" s="32">
        <v>1593</v>
      </c>
      <c r="AZ17" s="32">
        <v>1594</v>
      </c>
      <c r="BA17" s="32">
        <v>1594</v>
      </c>
      <c r="BB17" s="32">
        <v>1593</v>
      </c>
      <c r="BC17" s="32">
        <v>1591</v>
      </c>
      <c r="BD17" s="32">
        <v>1589</v>
      </c>
      <c r="BE17" s="32">
        <v>1589</v>
      </c>
      <c r="BF17" s="33">
        <f t="shared" si="7"/>
        <v>0.64731080437886723</v>
      </c>
      <c r="BG17" s="34"/>
      <c r="BH17" s="34"/>
      <c r="BI17" s="34"/>
      <c r="BJ17" s="33">
        <f t="shared" si="8"/>
        <v>0.64731080437886723</v>
      </c>
      <c r="BK17" s="33">
        <f t="shared" si="9"/>
        <v>0.64540694907187057</v>
      </c>
      <c r="BL17" s="33">
        <f t="shared" si="10"/>
        <v>0.66968110423607807</v>
      </c>
      <c r="BM17" s="33">
        <f t="shared" si="11"/>
        <v>0.71489766777724895</v>
      </c>
      <c r="BN17" s="33">
        <f t="shared" si="12"/>
        <v>0.75297477391718226</v>
      </c>
      <c r="BO17" s="33">
        <f t="shared" si="13"/>
        <v>0.75821037601142316</v>
      </c>
      <c r="BP17" s="33">
        <f t="shared" si="14"/>
        <v>0.75868633983817235</v>
      </c>
      <c r="BQ17" s="33">
        <f t="shared" si="15"/>
        <v>0.75868633983817235</v>
      </c>
      <c r="BR17" s="33">
        <f t="shared" si="16"/>
        <v>0.75821037601142316</v>
      </c>
      <c r="BS17" s="33">
        <f t="shared" si="76"/>
        <v>0.75725844835792477</v>
      </c>
      <c r="BT17" s="33">
        <f t="shared" si="77"/>
        <v>0.7563065207044265</v>
      </c>
      <c r="BU17" s="33">
        <f t="shared" si="78"/>
        <v>0.7563065207044265</v>
      </c>
      <c r="BV17" s="67">
        <v>4120</v>
      </c>
      <c r="BW17" s="67">
        <v>36</v>
      </c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3"/>
      <c r="CL17" s="37"/>
      <c r="CM17" s="37"/>
      <c r="CN17" s="37"/>
      <c r="CO17" s="37"/>
      <c r="CP17" s="37"/>
      <c r="CQ17" s="37"/>
      <c r="CR17" s="37"/>
      <c r="CS17" s="37"/>
      <c r="CT17" s="37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8">
        <f t="shared" si="28"/>
        <v>1360</v>
      </c>
      <c r="DH17" s="38">
        <f t="shared" si="28"/>
        <v>1360</v>
      </c>
      <c r="DI17" s="38">
        <f t="shared" si="28"/>
        <v>1356</v>
      </c>
      <c r="DJ17" s="38">
        <f t="shared" si="28"/>
        <v>1407</v>
      </c>
      <c r="DK17" s="38">
        <f t="shared" si="29"/>
        <v>1502</v>
      </c>
      <c r="DL17" s="38">
        <f t="shared" si="30"/>
        <v>1582</v>
      </c>
      <c r="DM17" s="38">
        <f t="shared" si="30"/>
        <v>1593</v>
      </c>
      <c r="DN17" s="38">
        <f t="shared" si="31"/>
        <v>1594</v>
      </c>
      <c r="DO17" s="38">
        <f t="shared" si="32"/>
        <v>1594</v>
      </c>
      <c r="DP17" s="38">
        <f t="shared" si="81"/>
        <v>1593</v>
      </c>
      <c r="DQ17" s="38">
        <f t="shared" si="81"/>
        <v>1591</v>
      </c>
      <c r="DR17" s="38">
        <f t="shared" si="82"/>
        <v>1589</v>
      </c>
      <c r="DS17" s="38">
        <f t="shared" si="82"/>
        <v>1589</v>
      </c>
      <c r="DT17" s="39">
        <f t="shared" si="33"/>
        <v>0.64731080437886723</v>
      </c>
      <c r="DU17" s="39">
        <f t="shared" si="34"/>
        <v>0.64731080437886723</v>
      </c>
      <c r="DV17" s="39">
        <f t="shared" si="35"/>
        <v>0.64540694907187057</v>
      </c>
      <c r="DW17" s="39">
        <f t="shared" si="36"/>
        <v>0.66968110423607807</v>
      </c>
      <c r="DX17" s="39">
        <f t="shared" si="37"/>
        <v>0.71489766777724895</v>
      </c>
      <c r="DY17" s="39">
        <f t="shared" si="38"/>
        <v>0.75297477391718226</v>
      </c>
      <c r="DZ17" s="39">
        <f t="shared" si="39"/>
        <v>0.75821037601142316</v>
      </c>
      <c r="EA17" s="39">
        <f t="shared" si="40"/>
        <v>0.75868633983817235</v>
      </c>
      <c r="EB17" s="39">
        <f t="shared" si="41"/>
        <v>0.75868633983817235</v>
      </c>
      <c r="EC17" s="39">
        <f t="shared" si="42"/>
        <v>0.75821037601142316</v>
      </c>
      <c r="ED17" s="39">
        <f t="shared" si="83"/>
        <v>0.75725844835792477</v>
      </c>
      <c r="EE17" s="39">
        <f t="shared" si="84"/>
        <v>0.7563065207044265</v>
      </c>
      <c r="EF17" s="39">
        <f t="shared" si="85"/>
        <v>0.7563065207044265</v>
      </c>
      <c r="EG17" s="40">
        <v>939</v>
      </c>
      <c r="EH17" s="41">
        <f t="shared" si="43"/>
        <v>0.53910004368719966</v>
      </c>
      <c r="EI17" s="41">
        <f t="shared" si="44"/>
        <v>0.56618610747051112</v>
      </c>
      <c r="EJ17" s="41">
        <f t="shared" si="45"/>
        <v>0.57929226736566186</v>
      </c>
      <c r="EK17" s="41">
        <f t="shared" si="46"/>
        <v>0.58016601135867196</v>
      </c>
      <c r="EL17" s="41">
        <f t="shared" si="47"/>
        <v>0.58016601135867196</v>
      </c>
      <c r="EM17" s="41">
        <f t="shared" si="48"/>
        <v>0.59065093927479251</v>
      </c>
      <c r="EN17" s="41">
        <f t="shared" si="49"/>
        <v>0.5910878112712975</v>
      </c>
      <c r="EO17" s="33">
        <f t="shared" si="50"/>
        <v>0.64493098524512138</v>
      </c>
      <c r="EP17" s="41">
        <f t="shared" si="51"/>
        <v>0</v>
      </c>
      <c r="EQ17" s="41">
        <f t="shared" si="52"/>
        <v>0</v>
      </c>
      <c r="ER17" s="42"/>
      <c r="ES17" s="42"/>
      <c r="ET17" s="43"/>
      <c r="EU17" s="41">
        <f t="shared" si="53"/>
        <v>0</v>
      </c>
      <c r="EV17" s="41">
        <f t="shared" si="54"/>
        <v>0</v>
      </c>
      <c r="EW17" s="41">
        <f t="shared" si="55"/>
        <v>0</v>
      </c>
      <c r="EX17" s="41">
        <f t="shared" si="56"/>
        <v>0</v>
      </c>
      <c r="EY17" s="41">
        <f t="shared" si="57"/>
        <v>0</v>
      </c>
      <c r="EZ17" s="44">
        <v>939</v>
      </c>
      <c r="FA17" s="44">
        <v>939</v>
      </c>
      <c r="FB17" s="44">
        <v>934</v>
      </c>
      <c r="FC17" s="44">
        <v>968</v>
      </c>
      <c r="FD17" s="44">
        <v>964</v>
      </c>
      <c r="FE17" s="44">
        <v>966</v>
      </c>
      <c r="FF17" s="44">
        <v>966</v>
      </c>
      <c r="FG17" s="44">
        <v>971</v>
      </c>
      <c r="FH17" s="44">
        <v>1034</v>
      </c>
      <c r="FI17" s="44">
        <v>1114</v>
      </c>
      <c r="FJ17" s="44">
        <v>1117</v>
      </c>
      <c r="FK17" s="44">
        <v>1116</v>
      </c>
      <c r="FL17" s="45">
        <v>1116</v>
      </c>
      <c r="FM17" s="33">
        <f t="shared" si="58"/>
        <v>0.44693003331746789</v>
      </c>
      <c r="FN17" s="46"/>
      <c r="FO17" s="46"/>
      <c r="FP17" s="33">
        <f t="shared" si="59"/>
        <v>0.44693003331746789</v>
      </c>
      <c r="FQ17" s="33">
        <f t="shared" si="60"/>
        <v>0.44693003331746789</v>
      </c>
      <c r="FR17" s="33">
        <f t="shared" si="61"/>
        <v>0.44455021418372204</v>
      </c>
      <c r="FS17" s="33">
        <f t="shared" si="62"/>
        <v>0.4607329842931937</v>
      </c>
      <c r="FT17" s="33">
        <f t="shared" si="63"/>
        <v>0.45882912898619704</v>
      </c>
      <c r="FU17" s="33">
        <f t="shared" si="64"/>
        <v>0.45978105663969537</v>
      </c>
      <c r="FV17" s="33">
        <f t="shared" si="65"/>
        <v>0.45978105663969537</v>
      </c>
      <c r="FW17" s="33">
        <f t="shared" si="66"/>
        <v>0.46216087577344123</v>
      </c>
      <c r="FX17" s="33">
        <f t="shared" si="67"/>
        <v>0.49214659685863876</v>
      </c>
      <c r="FY17" s="33">
        <f t="shared" si="68"/>
        <v>0.53022370299857213</v>
      </c>
      <c r="FZ17" s="33">
        <f t="shared" si="69"/>
        <v>0.5316515944788196</v>
      </c>
      <c r="GA17" s="33">
        <f>FK17/AH17</f>
        <v>0.53117563065207041</v>
      </c>
      <c r="GB17" s="33">
        <f t="shared" si="86"/>
        <v>0.53117563065207041</v>
      </c>
      <c r="GC17" s="47">
        <f t="shared" si="87"/>
        <v>-0.22513089005235609</v>
      </c>
      <c r="GD17" s="48"/>
      <c r="GE17" s="48"/>
      <c r="GF17" s="48"/>
      <c r="GG17" s="68">
        <v>1</v>
      </c>
      <c r="GH17" s="68">
        <v>2</v>
      </c>
      <c r="GI17" s="68">
        <v>6</v>
      </c>
      <c r="GJ17" s="68">
        <v>6</v>
      </c>
      <c r="GK17" s="68">
        <v>6</v>
      </c>
      <c r="GL17" s="68">
        <v>6</v>
      </c>
      <c r="GM17" s="68">
        <v>6</v>
      </c>
      <c r="GN17" s="68">
        <v>9</v>
      </c>
      <c r="GO17" s="68">
        <v>10</v>
      </c>
      <c r="GP17" s="69">
        <f>GO17/$HH$1</f>
        <v>0.625</v>
      </c>
      <c r="GQ17" s="56"/>
      <c r="GR17" s="50"/>
      <c r="GS17" s="51"/>
      <c r="GT17" s="52"/>
      <c r="GU17" s="52"/>
      <c r="GV17" s="53"/>
      <c r="GW17" s="53"/>
      <c r="GX17" s="53"/>
      <c r="GY17" s="52"/>
      <c r="GZ17" s="53"/>
      <c r="HA17" s="53"/>
      <c r="HB17" s="53"/>
      <c r="HC17" s="54">
        <f t="shared" si="73"/>
        <v>27.908025247971146</v>
      </c>
      <c r="HD17" s="54">
        <f t="shared" si="74"/>
        <v>27.042376583660985</v>
      </c>
      <c r="HE17" s="48">
        <f t="shared" si="75"/>
        <v>0</v>
      </c>
    </row>
    <row r="18" spans="1:213" x14ac:dyDescent="0.25">
      <c r="A18" s="23" t="s">
        <v>231</v>
      </c>
      <c r="B18" s="24">
        <v>2</v>
      </c>
      <c r="C18" s="24">
        <v>4</v>
      </c>
      <c r="D18" s="24">
        <f t="shared" si="0"/>
        <v>2331</v>
      </c>
      <c r="E18" s="24">
        <v>88</v>
      </c>
      <c r="F18" s="24">
        <v>0</v>
      </c>
      <c r="G18" s="24">
        <v>80</v>
      </c>
      <c r="H18" s="24">
        <v>98</v>
      </c>
      <c r="I18" s="24">
        <v>1075</v>
      </c>
      <c r="J18" s="24">
        <v>841</v>
      </c>
      <c r="K18" s="24">
        <v>0</v>
      </c>
      <c r="L18" s="24">
        <v>149</v>
      </c>
      <c r="M18" s="24">
        <v>0</v>
      </c>
      <c r="N18" s="24">
        <v>4</v>
      </c>
      <c r="O18" s="24">
        <v>4</v>
      </c>
      <c r="P18" s="24">
        <v>4</v>
      </c>
      <c r="Q18" s="24">
        <v>5</v>
      </c>
      <c r="R18" s="24">
        <f t="shared" si="1"/>
        <v>1</v>
      </c>
      <c r="S18" s="25">
        <v>5243</v>
      </c>
      <c r="T18" s="26">
        <v>1472</v>
      </c>
      <c r="U18" s="26">
        <v>1577</v>
      </c>
      <c r="V18" s="26">
        <v>1571</v>
      </c>
      <c r="W18" s="26">
        <f t="shared" si="2"/>
        <v>105</v>
      </c>
      <c r="X18" s="26">
        <v>1617</v>
      </c>
      <c r="Y18" s="25">
        <v>5200</v>
      </c>
      <c r="Z18" s="26">
        <v>1666</v>
      </c>
      <c r="AA18" s="26">
        <v>2118</v>
      </c>
      <c r="AB18" s="26">
        <v>2133</v>
      </c>
      <c r="AC18" s="26">
        <f t="shared" si="3"/>
        <v>15</v>
      </c>
      <c r="AD18" s="27">
        <f t="shared" si="4"/>
        <v>0.70821529745042489</v>
      </c>
      <c r="AE18" s="28">
        <v>22</v>
      </c>
      <c r="AF18" s="29">
        <v>4969</v>
      </c>
      <c r="AG18" s="29">
        <v>3460</v>
      </c>
      <c r="AH18" s="60">
        <v>4969</v>
      </c>
      <c r="AI18" s="30">
        <v>3375</v>
      </c>
      <c r="AJ18" s="30">
        <v>3531</v>
      </c>
      <c r="AK18" s="31">
        <f t="shared" si="5"/>
        <v>67.34693877551021</v>
      </c>
      <c r="AL18" s="31">
        <f t="shared" si="6"/>
        <v>67.90384615384616</v>
      </c>
      <c r="AM18" s="32">
        <v>3761</v>
      </c>
      <c r="AN18" s="32">
        <v>3799</v>
      </c>
      <c r="AO18" s="32">
        <v>3819</v>
      </c>
      <c r="AP18" s="32">
        <v>3825</v>
      </c>
      <c r="AQ18" s="32">
        <v>3830</v>
      </c>
      <c r="AR18" s="32">
        <v>3830</v>
      </c>
      <c r="AS18" s="32">
        <v>3844</v>
      </c>
      <c r="AT18" s="32">
        <v>3839</v>
      </c>
      <c r="AU18" s="32">
        <v>3839</v>
      </c>
      <c r="AV18" s="32">
        <v>3881</v>
      </c>
      <c r="AW18" s="32">
        <v>3887</v>
      </c>
      <c r="AX18" s="32">
        <v>3887</v>
      </c>
      <c r="AY18" s="32">
        <v>3888</v>
      </c>
      <c r="AZ18" s="32">
        <v>3891</v>
      </c>
      <c r="BA18" s="32">
        <v>3892</v>
      </c>
      <c r="BB18" s="32">
        <v>3893</v>
      </c>
      <c r="BC18" s="32">
        <v>3935</v>
      </c>
      <c r="BD18" s="32">
        <v>3947</v>
      </c>
      <c r="BE18" s="32">
        <v>3949</v>
      </c>
      <c r="BF18" s="33">
        <f t="shared" si="7"/>
        <v>0.77359629704165833</v>
      </c>
      <c r="BG18" s="34"/>
      <c r="BH18" s="34"/>
      <c r="BI18" s="34"/>
      <c r="BJ18" s="33">
        <f t="shared" si="8"/>
        <v>0.77259005836184347</v>
      </c>
      <c r="BK18" s="33">
        <f t="shared" si="9"/>
        <v>0.77259005836184347</v>
      </c>
      <c r="BL18" s="33">
        <f t="shared" si="10"/>
        <v>0.78104246327228821</v>
      </c>
      <c r="BM18" s="33">
        <f t="shared" si="11"/>
        <v>0.78224994968806605</v>
      </c>
      <c r="BN18" s="33">
        <f t="shared" si="12"/>
        <v>0.78224994968806605</v>
      </c>
      <c r="BO18" s="33">
        <f t="shared" si="13"/>
        <v>0.78245119742402902</v>
      </c>
      <c r="BP18" s="33">
        <f t="shared" si="14"/>
        <v>0.78305494063191794</v>
      </c>
      <c r="BQ18" s="33">
        <f t="shared" si="15"/>
        <v>0.78325618836788091</v>
      </c>
      <c r="BR18" s="33">
        <f t="shared" si="16"/>
        <v>0.78345743610384389</v>
      </c>
      <c r="BS18" s="33">
        <f t="shared" si="76"/>
        <v>0.79190984101428863</v>
      </c>
      <c r="BT18" s="33">
        <f t="shared" si="77"/>
        <v>0.79432481384584419</v>
      </c>
      <c r="BU18" s="33">
        <f t="shared" si="78"/>
        <v>0.79472730931777014</v>
      </c>
      <c r="BV18" s="67">
        <v>3300</v>
      </c>
      <c r="BW18" s="67">
        <v>75</v>
      </c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3"/>
      <c r="CL18" s="37"/>
      <c r="CM18" s="37"/>
      <c r="CN18" s="37"/>
      <c r="CO18" s="37"/>
      <c r="CP18" s="37"/>
      <c r="CQ18" s="37"/>
      <c r="CR18" s="37"/>
      <c r="CS18" s="37"/>
      <c r="CT18" s="37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8">
        <f t="shared" si="28"/>
        <v>3844</v>
      </c>
      <c r="DH18" s="38">
        <f t="shared" si="28"/>
        <v>3839</v>
      </c>
      <c r="DI18" s="38">
        <f t="shared" si="28"/>
        <v>3839</v>
      </c>
      <c r="DJ18" s="38">
        <f t="shared" si="28"/>
        <v>3881</v>
      </c>
      <c r="DK18" s="38">
        <f t="shared" si="29"/>
        <v>3887</v>
      </c>
      <c r="DL18" s="38">
        <f t="shared" si="30"/>
        <v>3887</v>
      </c>
      <c r="DM18" s="38">
        <f t="shared" si="30"/>
        <v>3888</v>
      </c>
      <c r="DN18" s="38">
        <f t="shared" si="31"/>
        <v>3891</v>
      </c>
      <c r="DO18" s="38">
        <f t="shared" si="32"/>
        <v>3892</v>
      </c>
      <c r="DP18" s="38">
        <f t="shared" si="81"/>
        <v>3893</v>
      </c>
      <c r="DQ18" s="38">
        <f t="shared" si="81"/>
        <v>3935</v>
      </c>
      <c r="DR18" s="38">
        <f t="shared" si="82"/>
        <v>3947</v>
      </c>
      <c r="DS18" s="38">
        <f t="shared" si="82"/>
        <v>3949</v>
      </c>
      <c r="DT18" s="39">
        <f t="shared" si="33"/>
        <v>0.77359629704165833</v>
      </c>
      <c r="DU18" s="39">
        <f t="shared" si="34"/>
        <v>0.77259005836184347</v>
      </c>
      <c r="DV18" s="39">
        <f t="shared" si="35"/>
        <v>0.77259005836184347</v>
      </c>
      <c r="DW18" s="39">
        <f t="shared" si="36"/>
        <v>0.78104246327228821</v>
      </c>
      <c r="DX18" s="39">
        <f t="shared" si="37"/>
        <v>0.78224994968806605</v>
      </c>
      <c r="DY18" s="39">
        <f t="shared" si="38"/>
        <v>0.78224994968806605</v>
      </c>
      <c r="DZ18" s="39">
        <f t="shared" si="39"/>
        <v>0.78245119742402902</v>
      </c>
      <c r="EA18" s="39">
        <f t="shared" si="40"/>
        <v>0.78305494063191794</v>
      </c>
      <c r="EB18" s="39">
        <f t="shared" si="41"/>
        <v>0.78325618836788091</v>
      </c>
      <c r="EC18" s="39">
        <f t="shared" si="42"/>
        <v>0.78345743610384389</v>
      </c>
      <c r="ED18" s="39">
        <f t="shared" si="83"/>
        <v>0.79190984101428863</v>
      </c>
      <c r="EE18" s="39">
        <f t="shared" si="84"/>
        <v>0.79432481384584419</v>
      </c>
      <c r="EF18" s="39">
        <f t="shared" si="85"/>
        <v>0.79472730931777014</v>
      </c>
      <c r="EG18" s="40">
        <v>2863</v>
      </c>
      <c r="EH18" s="41">
        <f t="shared" si="43"/>
        <v>0.67921110887502512</v>
      </c>
      <c r="EI18" s="41">
        <f t="shared" si="44"/>
        <v>0.71060575568524853</v>
      </c>
      <c r="EJ18" s="41">
        <f t="shared" si="45"/>
        <v>0.75689273495673171</v>
      </c>
      <c r="EK18" s="41">
        <f t="shared" si="46"/>
        <v>0.76454014892332456</v>
      </c>
      <c r="EL18" s="41">
        <f t="shared" si="47"/>
        <v>0.76856510364258401</v>
      </c>
      <c r="EM18" s="41">
        <f t="shared" si="48"/>
        <v>0.76977259005836185</v>
      </c>
      <c r="EN18" s="41">
        <f t="shared" si="49"/>
        <v>0.77077882873817671</v>
      </c>
      <c r="EO18" s="33">
        <f t="shared" si="50"/>
        <v>0.77077882873817671</v>
      </c>
      <c r="EP18" s="41">
        <f t="shared" si="51"/>
        <v>0</v>
      </c>
      <c r="EQ18" s="41">
        <f t="shared" si="52"/>
        <v>0</v>
      </c>
      <c r="ER18" s="42"/>
      <c r="ES18" s="42"/>
      <c r="ET18" s="43"/>
      <c r="EU18" s="41">
        <f t="shared" si="53"/>
        <v>0</v>
      </c>
      <c r="EV18" s="41">
        <f t="shared" si="54"/>
        <v>0</v>
      </c>
      <c r="EW18" s="41">
        <f t="shared" si="55"/>
        <v>0</v>
      </c>
      <c r="EX18" s="41">
        <f t="shared" si="56"/>
        <v>0</v>
      </c>
      <c r="EY18" s="41">
        <f t="shared" si="57"/>
        <v>0</v>
      </c>
      <c r="EZ18" s="44">
        <v>2862</v>
      </c>
      <c r="FA18" s="44">
        <v>2867</v>
      </c>
      <c r="FB18" s="44">
        <v>2865</v>
      </c>
      <c r="FC18" s="44">
        <v>2868</v>
      </c>
      <c r="FD18" s="44">
        <v>2871</v>
      </c>
      <c r="FE18" s="44">
        <v>2879</v>
      </c>
      <c r="FF18" s="44">
        <v>2879</v>
      </c>
      <c r="FG18" s="44">
        <v>2879</v>
      </c>
      <c r="FH18" s="44">
        <v>2936</v>
      </c>
      <c r="FI18" s="44">
        <v>2942</v>
      </c>
      <c r="FJ18" s="44">
        <v>2942</v>
      </c>
      <c r="FK18" s="44">
        <v>2968</v>
      </c>
      <c r="FL18" s="45">
        <v>2971</v>
      </c>
      <c r="FM18" s="33">
        <f t="shared" si="58"/>
        <v>0.57617226806198429</v>
      </c>
      <c r="FN18" s="46"/>
      <c r="FO18" s="46"/>
      <c r="FP18" s="33">
        <f t="shared" si="59"/>
        <v>0.57597102032602132</v>
      </c>
      <c r="FQ18" s="33">
        <f t="shared" si="60"/>
        <v>0.57697725900583618</v>
      </c>
      <c r="FR18" s="33">
        <f t="shared" si="61"/>
        <v>0.57657476353391024</v>
      </c>
      <c r="FS18" s="33">
        <f t="shared" si="62"/>
        <v>0.57717850674179916</v>
      </c>
      <c r="FT18" s="33">
        <f t="shared" si="63"/>
        <v>0.57778224994968808</v>
      </c>
      <c r="FU18" s="33">
        <f t="shared" si="64"/>
        <v>0.57939223183739186</v>
      </c>
      <c r="FV18" s="33">
        <f t="shared" si="65"/>
        <v>0.57939223183739186</v>
      </c>
      <c r="FW18" s="33">
        <f t="shared" si="66"/>
        <v>0.57939223183739186</v>
      </c>
      <c r="FX18" s="33">
        <f t="shared" si="67"/>
        <v>0.59086335278728119</v>
      </c>
      <c r="FY18" s="33">
        <f t="shared" si="68"/>
        <v>0.59207083920305892</v>
      </c>
      <c r="FZ18" s="33">
        <f t="shared" si="69"/>
        <v>0.59207083920305892</v>
      </c>
      <c r="GA18" s="33">
        <f t="shared" ref="GA18:GA39" si="89">FK18/AH18</f>
        <v>0.59730328033809621</v>
      </c>
      <c r="GB18" s="33">
        <f t="shared" si="86"/>
        <v>0.59790702354598513</v>
      </c>
      <c r="GC18" s="47">
        <f t="shared" si="87"/>
        <v>-0.19682028577178501</v>
      </c>
      <c r="GD18" s="48"/>
      <c r="GE18" s="48"/>
      <c r="GF18" s="48"/>
      <c r="GG18" s="68">
        <v>0</v>
      </c>
      <c r="GH18" s="68">
        <v>3</v>
      </c>
      <c r="GI18" s="68">
        <v>5</v>
      </c>
      <c r="GJ18" s="68">
        <v>6</v>
      </c>
      <c r="GK18" s="68">
        <v>6</v>
      </c>
      <c r="GL18" s="68">
        <v>7</v>
      </c>
      <c r="GM18" s="68">
        <v>8</v>
      </c>
      <c r="GN18" s="68">
        <v>8</v>
      </c>
      <c r="GO18" s="68">
        <v>10</v>
      </c>
      <c r="GP18" s="69">
        <f>GO18/$HH$1</f>
        <v>0.625</v>
      </c>
      <c r="GQ18" s="56"/>
      <c r="GR18" s="50"/>
      <c r="GS18" s="51"/>
      <c r="GT18" s="52"/>
      <c r="GU18" s="52"/>
      <c r="GV18" s="53"/>
      <c r="GW18" s="53"/>
      <c r="GX18" s="53"/>
      <c r="GY18" s="52"/>
      <c r="GZ18" s="53"/>
      <c r="HA18" s="53"/>
      <c r="HB18" s="53"/>
      <c r="HC18" s="54">
        <f t="shared" si="73"/>
        <v>40.682815182147628</v>
      </c>
      <c r="HD18" s="54">
        <f t="shared" si="74"/>
        <v>41.019230769230766</v>
      </c>
      <c r="HE18" s="48">
        <f t="shared" si="75"/>
        <v>0</v>
      </c>
    </row>
    <row r="19" spans="1:213" ht="30" x14ac:dyDescent="0.25">
      <c r="A19" s="23" t="s">
        <v>232</v>
      </c>
      <c r="B19" s="24">
        <v>3</v>
      </c>
      <c r="C19" s="24">
        <v>31</v>
      </c>
      <c r="D19" s="24">
        <f t="shared" si="0"/>
        <v>2408</v>
      </c>
      <c r="E19" s="24">
        <v>397</v>
      </c>
      <c r="F19" s="24">
        <v>0</v>
      </c>
      <c r="G19" s="24">
        <v>32</v>
      </c>
      <c r="H19" s="24">
        <v>86</v>
      </c>
      <c r="I19" s="24">
        <v>506</v>
      </c>
      <c r="J19" s="24">
        <v>1034</v>
      </c>
      <c r="K19" s="24">
        <v>0</v>
      </c>
      <c r="L19" s="24">
        <v>353</v>
      </c>
      <c r="M19" s="24">
        <v>0</v>
      </c>
      <c r="N19" s="24">
        <v>33</v>
      </c>
      <c r="O19" s="24">
        <v>33</v>
      </c>
      <c r="P19" s="24">
        <v>32</v>
      </c>
      <c r="Q19" s="24">
        <v>32</v>
      </c>
      <c r="R19" s="24">
        <f t="shared" si="1"/>
        <v>0</v>
      </c>
      <c r="S19" s="25">
        <v>9003</v>
      </c>
      <c r="T19" s="26">
        <v>796</v>
      </c>
      <c r="U19" s="26">
        <v>909</v>
      </c>
      <c r="V19" s="26">
        <v>923</v>
      </c>
      <c r="W19" s="26">
        <f t="shared" si="2"/>
        <v>113</v>
      </c>
      <c r="X19" s="26">
        <v>2997</v>
      </c>
      <c r="Y19" s="25">
        <v>9263</v>
      </c>
      <c r="Z19" s="26">
        <v>4052</v>
      </c>
      <c r="AA19" s="26">
        <v>4776</v>
      </c>
      <c r="AB19" s="26">
        <v>4867</v>
      </c>
      <c r="AC19" s="26">
        <f t="shared" si="3"/>
        <v>91</v>
      </c>
      <c r="AD19" s="27">
        <f t="shared" si="4"/>
        <v>1.9053601340033501</v>
      </c>
      <c r="AE19" s="28">
        <v>6</v>
      </c>
      <c r="AF19" s="29">
        <f>[1]Лист1!B20</f>
        <v>9023</v>
      </c>
      <c r="AG19" s="77">
        <v>6768</v>
      </c>
      <c r="AH19" s="29">
        <v>9370</v>
      </c>
      <c r="AI19" s="30">
        <v>6753</v>
      </c>
      <c r="AJ19" s="30">
        <v>6888</v>
      </c>
      <c r="AK19" s="31">
        <f t="shared" si="5"/>
        <v>76.507830723092297</v>
      </c>
      <c r="AL19" s="31">
        <f t="shared" si="6"/>
        <v>74.360358415200267</v>
      </c>
      <c r="AM19" s="32">
        <v>6421</v>
      </c>
      <c r="AN19" s="32">
        <v>6479</v>
      </c>
      <c r="AO19" s="32">
        <v>6522</v>
      </c>
      <c r="AP19" s="32">
        <v>6567</v>
      </c>
      <c r="AQ19" s="32">
        <v>7051</v>
      </c>
      <c r="AR19" s="32">
        <v>7079</v>
      </c>
      <c r="AS19" s="32">
        <v>7288</v>
      </c>
      <c r="AT19" s="32">
        <v>7307</v>
      </c>
      <c r="AU19" s="32">
        <v>6899</v>
      </c>
      <c r="AV19" s="32">
        <v>6955</v>
      </c>
      <c r="AW19" s="32">
        <v>6982</v>
      </c>
      <c r="AX19" s="32">
        <v>7075</v>
      </c>
      <c r="AY19" s="32">
        <v>7094</v>
      </c>
      <c r="AZ19" s="32">
        <v>7098</v>
      </c>
      <c r="BA19" s="32">
        <v>7189</v>
      </c>
      <c r="BB19" s="32">
        <v>7252</v>
      </c>
      <c r="BC19" s="32">
        <v>7259</v>
      </c>
      <c r="BD19" s="32">
        <v>7262</v>
      </c>
      <c r="BE19" s="32">
        <v>7273</v>
      </c>
      <c r="BF19" s="33">
        <f t="shared" si="7"/>
        <v>0.77780149413020272</v>
      </c>
      <c r="BG19" s="34"/>
      <c r="BH19" s="34"/>
      <c r="BI19" s="34">
        <v>463</v>
      </c>
      <c r="BJ19" s="33">
        <f t="shared" si="8"/>
        <v>0.77982924226254002</v>
      </c>
      <c r="BK19" s="33">
        <f t="shared" si="9"/>
        <v>0.7362860192102455</v>
      </c>
      <c r="BL19" s="33">
        <f t="shared" si="10"/>
        <v>0.74226254002134473</v>
      </c>
      <c r="BM19" s="33">
        <f t="shared" si="11"/>
        <v>0.74514407684098183</v>
      </c>
      <c r="BN19" s="33">
        <f t="shared" si="12"/>
        <v>0.75506937033084309</v>
      </c>
      <c r="BO19" s="33">
        <f t="shared" si="13"/>
        <v>0.7570971184631804</v>
      </c>
      <c r="BP19" s="33">
        <f t="shared" si="14"/>
        <v>0.75752401280683035</v>
      </c>
      <c r="BQ19" s="33">
        <f t="shared" si="15"/>
        <v>0.76723585912486658</v>
      </c>
      <c r="BR19" s="33">
        <f t="shared" si="16"/>
        <v>0.77395944503735326</v>
      </c>
      <c r="BS19" s="33">
        <f t="shared" si="76"/>
        <v>0.7747065101387407</v>
      </c>
      <c r="BT19" s="33">
        <f t="shared" si="77"/>
        <v>0.77502668089647808</v>
      </c>
      <c r="BU19" s="33">
        <f t="shared" si="78"/>
        <v>0.77620064034151548</v>
      </c>
      <c r="BV19" s="35">
        <v>6730</v>
      </c>
      <c r="BW19" s="35">
        <v>420</v>
      </c>
      <c r="BX19" s="36"/>
      <c r="BY19" s="36">
        <v>1</v>
      </c>
      <c r="BZ19" s="36">
        <v>420</v>
      </c>
      <c r="CA19" s="36">
        <v>420</v>
      </c>
      <c r="CB19" s="36">
        <v>420</v>
      </c>
      <c r="CC19" s="36">
        <v>420</v>
      </c>
      <c r="CD19" s="36">
        <v>420</v>
      </c>
      <c r="CE19" s="36">
        <v>420</v>
      </c>
      <c r="CF19" s="36">
        <v>420</v>
      </c>
      <c r="CG19" s="36">
        <v>420</v>
      </c>
      <c r="CH19" s="36">
        <v>420</v>
      </c>
      <c r="CI19" s="36">
        <v>420</v>
      </c>
      <c r="CJ19" s="36">
        <v>420</v>
      </c>
      <c r="CK19" s="33">
        <f>BX19/AH19</f>
        <v>0</v>
      </c>
      <c r="CL19" s="37">
        <v>2261</v>
      </c>
      <c r="CM19" s="37">
        <v>2315</v>
      </c>
      <c r="CN19" s="37">
        <v>2472</v>
      </c>
      <c r="CO19" s="37">
        <v>2659</v>
      </c>
      <c r="CP19" s="37">
        <v>2841</v>
      </c>
      <c r="CQ19" s="37">
        <v>2921</v>
      </c>
      <c r="CR19" s="37">
        <v>3099</v>
      </c>
      <c r="CS19" s="37">
        <v>3118</v>
      </c>
      <c r="CT19" s="37">
        <v>3166</v>
      </c>
      <c r="CU19" s="33">
        <f>BY19/AH19</f>
        <v>1.0672358591248666E-4</v>
      </c>
      <c r="CV19" s="33">
        <f>BZ19/AH19</f>
        <v>4.4823906083244394E-2</v>
      </c>
      <c r="CW19" s="33">
        <f>CA19/AH19</f>
        <v>4.4823906083244394E-2</v>
      </c>
      <c r="CX19" s="33">
        <f>CB19/AH19</f>
        <v>4.4823906083244394E-2</v>
      </c>
      <c r="CY19" s="33">
        <f>CC19/AH19</f>
        <v>4.4823906083244394E-2</v>
      </c>
      <c r="CZ19" s="33">
        <f>CD19/AH19</f>
        <v>4.4823906083244394E-2</v>
      </c>
      <c r="DA19" s="33">
        <f>CE19/AH19</f>
        <v>4.4823906083244394E-2</v>
      </c>
      <c r="DB19" s="33">
        <f>CF19/AH19</f>
        <v>4.4823906083244394E-2</v>
      </c>
      <c r="DC19" s="33">
        <f>CG19/AH19</f>
        <v>4.4823906083244394E-2</v>
      </c>
      <c r="DD19" s="33">
        <f>CH19/AH19</f>
        <v>4.4823906083244394E-2</v>
      </c>
      <c r="DE19" s="33">
        <f t="shared" ref="DE19" si="90">CI19/AH19</f>
        <v>4.4823906083244394E-2</v>
      </c>
      <c r="DF19" s="33">
        <f t="shared" si="80"/>
        <v>4.4823906083244394E-2</v>
      </c>
      <c r="DG19" s="38">
        <f t="shared" si="28"/>
        <v>7288</v>
      </c>
      <c r="DH19" s="38">
        <f t="shared" si="28"/>
        <v>7308</v>
      </c>
      <c r="DI19" s="38">
        <f t="shared" si="28"/>
        <v>7319</v>
      </c>
      <c r="DJ19" s="38">
        <f t="shared" si="28"/>
        <v>7375</v>
      </c>
      <c r="DK19" s="38">
        <f t="shared" si="29"/>
        <v>7402</v>
      </c>
      <c r="DL19" s="38">
        <f t="shared" si="30"/>
        <v>7495</v>
      </c>
      <c r="DM19" s="38">
        <f t="shared" si="30"/>
        <v>7514</v>
      </c>
      <c r="DN19" s="38">
        <f t="shared" si="31"/>
        <v>7518</v>
      </c>
      <c r="DO19" s="38">
        <f t="shared" si="32"/>
        <v>7609</v>
      </c>
      <c r="DP19" s="38">
        <f t="shared" si="81"/>
        <v>7672</v>
      </c>
      <c r="DQ19" s="38">
        <f t="shared" si="81"/>
        <v>7679</v>
      </c>
      <c r="DR19" s="38">
        <f t="shared" si="82"/>
        <v>7682</v>
      </c>
      <c r="DS19" s="38">
        <f t="shared" si="82"/>
        <v>7693</v>
      </c>
      <c r="DT19" s="39">
        <f t="shared" si="33"/>
        <v>0.77780149413020272</v>
      </c>
      <c r="DU19" s="39">
        <f t="shared" si="34"/>
        <v>0.77993596584845248</v>
      </c>
      <c r="DV19" s="39">
        <f t="shared" si="35"/>
        <v>0.78110992529348988</v>
      </c>
      <c r="DW19" s="39">
        <f t="shared" si="36"/>
        <v>0.78708644610458911</v>
      </c>
      <c r="DX19" s="39">
        <f t="shared" si="37"/>
        <v>0.78996798292422621</v>
      </c>
      <c r="DY19" s="39">
        <f t="shared" si="38"/>
        <v>0.79989327641408747</v>
      </c>
      <c r="DZ19" s="39">
        <f t="shared" si="39"/>
        <v>0.80192102454642478</v>
      </c>
      <c r="EA19" s="39">
        <f t="shared" si="40"/>
        <v>0.80234791889007473</v>
      </c>
      <c r="EB19" s="39">
        <f t="shared" si="41"/>
        <v>0.81205976520811096</v>
      </c>
      <c r="EC19" s="39">
        <f t="shared" si="42"/>
        <v>0.81878335112059764</v>
      </c>
      <c r="ED19" s="39">
        <f t="shared" si="83"/>
        <v>0.81953041622198508</v>
      </c>
      <c r="EE19" s="39">
        <f t="shared" si="84"/>
        <v>0.81985058697972257</v>
      </c>
      <c r="EF19" s="39">
        <f t="shared" si="85"/>
        <v>0.82102454642475986</v>
      </c>
      <c r="EG19" s="40">
        <v>3822</v>
      </c>
      <c r="EH19" s="41">
        <f t="shared" si="43"/>
        <v>0.74842070264878646</v>
      </c>
      <c r="EI19" s="41">
        <f t="shared" si="44"/>
        <v>0.76338246702870438</v>
      </c>
      <c r="EJ19" s="41">
        <f t="shared" si="45"/>
        <v>0.76293915549152169</v>
      </c>
      <c r="EK19" s="41">
        <f t="shared" si="46"/>
        <v>0.76936717278067157</v>
      </c>
      <c r="EL19" s="41">
        <f t="shared" si="47"/>
        <v>0.7741327718053862</v>
      </c>
      <c r="EM19" s="41">
        <f t="shared" si="48"/>
        <v>0.77912002659869228</v>
      </c>
      <c r="EN19" s="41">
        <f t="shared" si="49"/>
        <v>0.78144741216890168</v>
      </c>
      <c r="EO19" s="33">
        <f t="shared" si="50"/>
        <v>0.75549626467449305</v>
      </c>
      <c r="EP19" s="41">
        <f t="shared" si="51"/>
        <v>0.25058184639255238</v>
      </c>
      <c r="EQ19" s="41">
        <f t="shared" si="52"/>
        <v>0.25656655214451957</v>
      </c>
      <c r="ER19" s="42">
        <v>21</v>
      </c>
      <c r="ES19" s="42">
        <v>21</v>
      </c>
      <c r="ET19" s="43">
        <v>46.67</v>
      </c>
      <c r="EU19" s="41">
        <f t="shared" si="53"/>
        <v>0.29469134434223648</v>
      </c>
      <c r="EV19" s="41">
        <f t="shared" si="54"/>
        <v>0.31486201928405189</v>
      </c>
      <c r="EW19" s="41">
        <f t="shared" si="55"/>
        <v>0.323728250027707</v>
      </c>
      <c r="EX19" s="41">
        <f t="shared" si="56"/>
        <v>0.3434556134323396</v>
      </c>
      <c r="EY19" s="41">
        <f t="shared" si="57"/>
        <v>0.34556134323395765</v>
      </c>
      <c r="EZ19" s="44">
        <v>3827</v>
      </c>
      <c r="FA19" s="44">
        <v>3943</v>
      </c>
      <c r="FB19" s="44">
        <v>4050</v>
      </c>
      <c r="FC19" s="44">
        <v>4795</v>
      </c>
      <c r="FD19" s="44">
        <v>4887</v>
      </c>
      <c r="FE19" s="44">
        <v>5014</v>
      </c>
      <c r="FF19" s="44">
        <v>5035</v>
      </c>
      <c r="FG19" s="44">
        <v>5086</v>
      </c>
      <c r="FH19" s="44">
        <v>5087</v>
      </c>
      <c r="FI19" s="44">
        <v>5091</v>
      </c>
      <c r="FJ19" s="44">
        <v>5104</v>
      </c>
      <c r="FK19" s="44">
        <v>5112</v>
      </c>
      <c r="FL19" s="45">
        <v>5121</v>
      </c>
      <c r="FM19" s="33">
        <f t="shared" si="58"/>
        <v>0.40789754535752404</v>
      </c>
      <c r="FN19" s="46">
        <v>2700</v>
      </c>
      <c r="FO19" s="46">
        <v>500</v>
      </c>
      <c r="FP19" s="33">
        <f t="shared" si="59"/>
        <v>0.40843116328708645</v>
      </c>
      <c r="FQ19" s="33">
        <f t="shared" si="60"/>
        <v>0.42081109925293492</v>
      </c>
      <c r="FR19" s="33">
        <f t="shared" si="61"/>
        <v>0.43223052294557096</v>
      </c>
      <c r="FS19" s="33">
        <f t="shared" si="62"/>
        <v>0.51173959445037354</v>
      </c>
      <c r="FT19" s="33">
        <f t="shared" si="63"/>
        <v>0.52155816435432234</v>
      </c>
      <c r="FU19" s="33">
        <f t="shared" si="64"/>
        <v>0.53511205976520815</v>
      </c>
      <c r="FV19" s="33">
        <f t="shared" si="65"/>
        <v>0.53735325506937037</v>
      </c>
      <c r="FW19" s="33">
        <f t="shared" si="66"/>
        <v>0.54279615795090719</v>
      </c>
      <c r="FX19" s="33">
        <f t="shared" si="67"/>
        <v>0.54290288153681965</v>
      </c>
      <c r="FY19" s="33">
        <f t="shared" si="68"/>
        <v>0.5433297758804696</v>
      </c>
      <c r="FZ19" s="33">
        <f t="shared" si="69"/>
        <v>0.54471718249733192</v>
      </c>
      <c r="GA19" s="33">
        <f t="shared" si="89"/>
        <v>0.54557097118463183</v>
      </c>
      <c r="GB19" s="33">
        <f t="shared" si="86"/>
        <v>0.54653148345784419</v>
      </c>
      <c r="GC19" s="47">
        <f t="shared" si="87"/>
        <v>-0.27449306296691567</v>
      </c>
      <c r="GD19" s="48">
        <v>7</v>
      </c>
      <c r="GE19" s="48">
        <v>7</v>
      </c>
      <c r="GF19" s="48">
        <v>8</v>
      </c>
      <c r="GG19" s="48">
        <v>8</v>
      </c>
      <c r="GH19" s="48">
        <v>9</v>
      </c>
      <c r="GI19" s="48">
        <v>10</v>
      </c>
      <c r="GJ19" s="48">
        <v>10</v>
      </c>
      <c r="GK19" s="48">
        <v>10</v>
      </c>
      <c r="GL19" s="48">
        <v>10</v>
      </c>
      <c r="GM19" s="48">
        <v>10</v>
      </c>
      <c r="GN19" s="48">
        <v>10</v>
      </c>
      <c r="GO19" s="48">
        <v>10</v>
      </c>
      <c r="GP19" s="49">
        <f>GO19/$HG$1</f>
        <v>1</v>
      </c>
      <c r="GQ19" s="56">
        <f>BI19/(FO19/100)</f>
        <v>92.6</v>
      </c>
      <c r="GR19" s="50">
        <f>FO19/(AF19/100)</f>
        <v>5.5413942147844395</v>
      </c>
      <c r="GS19" s="51">
        <f>BI19/(AF19/100)</f>
        <v>5.1313310428903911</v>
      </c>
      <c r="GT19" s="52">
        <f>FN19*FO19</f>
        <v>1350000</v>
      </c>
      <c r="GU19" s="52">
        <f>FN19*BI19</f>
        <v>1250100</v>
      </c>
      <c r="GV19" s="53">
        <v>1147782.26</v>
      </c>
      <c r="GW19" s="53">
        <v>1257559.1499999999</v>
      </c>
      <c r="GX19" s="53">
        <f>GU19-GV19</f>
        <v>102317.73999999999</v>
      </c>
      <c r="GY19" s="52">
        <v>92440.85</v>
      </c>
      <c r="GZ19" s="53">
        <f>GT19-GV19</f>
        <v>202217.74</v>
      </c>
      <c r="HA19" s="53">
        <v>516</v>
      </c>
      <c r="HB19" s="53">
        <v>436</v>
      </c>
      <c r="HC19" s="54">
        <f t="shared" si="73"/>
        <v>54.059757858491615</v>
      </c>
      <c r="HD19" s="54">
        <f t="shared" si="74"/>
        <v>52.542372881355938</v>
      </c>
      <c r="HE19" s="48">
        <f t="shared" si="75"/>
        <v>0</v>
      </c>
    </row>
    <row r="20" spans="1:213" x14ac:dyDescent="0.25">
      <c r="A20" s="23" t="s">
        <v>233</v>
      </c>
      <c r="B20" s="24" t="s">
        <v>234</v>
      </c>
      <c r="C20" s="24">
        <v>11</v>
      </c>
      <c r="D20" s="24">
        <f t="shared" si="0"/>
        <v>515</v>
      </c>
      <c r="E20" s="24">
        <v>0</v>
      </c>
      <c r="F20" s="24">
        <v>0</v>
      </c>
      <c r="G20" s="24">
        <v>0</v>
      </c>
      <c r="H20" s="24">
        <v>0</v>
      </c>
      <c r="I20" s="24">
        <v>515</v>
      </c>
      <c r="J20" s="24">
        <v>0</v>
      </c>
      <c r="K20" s="24">
        <v>0</v>
      </c>
      <c r="L20" s="24">
        <v>0</v>
      </c>
      <c r="M20" s="24">
        <v>0</v>
      </c>
      <c r="N20" s="24">
        <v>14</v>
      </c>
      <c r="O20" s="24">
        <v>14</v>
      </c>
      <c r="P20" s="24">
        <v>15</v>
      </c>
      <c r="Q20" s="24">
        <v>15</v>
      </c>
      <c r="R20" s="24">
        <f t="shared" si="1"/>
        <v>0</v>
      </c>
      <c r="S20" s="25">
        <v>4862</v>
      </c>
      <c r="T20" s="26">
        <v>47</v>
      </c>
      <c r="U20" s="26">
        <v>48</v>
      </c>
      <c r="V20" s="26">
        <v>49</v>
      </c>
      <c r="W20" s="26">
        <f t="shared" si="2"/>
        <v>1</v>
      </c>
      <c r="X20" s="26">
        <v>991</v>
      </c>
      <c r="Y20" s="25">
        <v>4920</v>
      </c>
      <c r="Z20" s="26">
        <v>1760</v>
      </c>
      <c r="AA20" s="26">
        <v>3061</v>
      </c>
      <c r="AB20" s="26">
        <v>3422</v>
      </c>
      <c r="AC20" s="26">
        <f t="shared" si="3"/>
        <v>361</v>
      </c>
      <c r="AD20" s="27">
        <f t="shared" si="4"/>
        <v>11.793531525645214</v>
      </c>
      <c r="AE20" s="28">
        <v>1999</v>
      </c>
      <c r="AF20" s="29">
        <f>[1]Лист1!B21</f>
        <v>4920</v>
      </c>
      <c r="AG20" s="29">
        <v>3675</v>
      </c>
      <c r="AH20" s="29">
        <v>5011</v>
      </c>
      <c r="AI20" s="30">
        <v>3809</v>
      </c>
      <c r="AJ20" s="30">
        <v>3838</v>
      </c>
      <c r="AK20" s="31">
        <f t="shared" si="5"/>
        <v>78.938708350473064</v>
      </c>
      <c r="AL20" s="31">
        <f t="shared" si="6"/>
        <v>78.008130081300806</v>
      </c>
      <c r="AM20" s="32">
        <v>3837</v>
      </c>
      <c r="AN20" s="32">
        <v>3841</v>
      </c>
      <c r="AO20" s="32">
        <v>3843</v>
      </c>
      <c r="AP20" s="32">
        <v>3842</v>
      </c>
      <c r="AQ20" s="32">
        <v>3842</v>
      </c>
      <c r="AR20" s="32">
        <v>3838</v>
      </c>
      <c r="AS20" s="32">
        <v>3844</v>
      </c>
      <c r="AT20" s="32">
        <v>3833</v>
      </c>
      <c r="AU20" s="32">
        <v>3834</v>
      </c>
      <c r="AV20" s="32">
        <v>3837</v>
      </c>
      <c r="AW20" s="32">
        <v>3831</v>
      </c>
      <c r="AX20" s="32">
        <v>3828</v>
      </c>
      <c r="AY20" s="32">
        <v>3829</v>
      </c>
      <c r="AZ20" s="32">
        <v>3829</v>
      </c>
      <c r="BA20" s="32">
        <v>3828</v>
      </c>
      <c r="BB20" s="32">
        <v>3827</v>
      </c>
      <c r="BC20" s="32">
        <v>3827</v>
      </c>
      <c r="BD20" s="32">
        <v>3828</v>
      </c>
      <c r="BE20" s="32">
        <v>3825</v>
      </c>
      <c r="BF20" s="33">
        <f t="shared" si="7"/>
        <v>0.76711235282378765</v>
      </c>
      <c r="BG20" s="34"/>
      <c r="BH20" s="34"/>
      <c r="BI20" s="34"/>
      <c r="BJ20" s="33">
        <f t="shared" si="8"/>
        <v>0.76491718219916183</v>
      </c>
      <c r="BK20" s="33">
        <f t="shared" si="9"/>
        <v>0.76511674316503697</v>
      </c>
      <c r="BL20" s="33">
        <f t="shared" si="10"/>
        <v>0.76571542606266219</v>
      </c>
      <c r="BM20" s="33">
        <f t="shared" si="11"/>
        <v>0.76451806026741165</v>
      </c>
      <c r="BN20" s="33">
        <f t="shared" si="12"/>
        <v>0.76391937736978643</v>
      </c>
      <c r="BO20" s="33">
        <f t="shared" si="13"/>
        <v>0.76411893833566158</v>
      </c>
      <c r="BP20" s="33">
        <f t="shared" si="14"/>
        <v>0.76411893833566158</v>
      </c>
      <c r="BQ20" s="33">
        <f t="shared" si="15"/>
        <v>0.76391937736978643</v>
      </c>
      <c r="BR20" s="33">
        <f t="shared" si="16"/>
        <v>0.7637198164039114</v>
      </c>
      <c r="BS20" s="33">
        <f t="shared" si="76"/>
        <v>0.7637198164039114</v>
      </c>
      <c r="BT20" s="33">
        <f t="shared" si="77"/>
        <v>0.76391937736978643</v>
      </c>
      <c r="BU20" s="33">
        <f t="shared" si="78"/>
        <v>0.76332069447216122</v>
      </c>
      <c r="BV20" s="67">
        <v>10280</v>
      </c>
      <c r="BW20" s="67">
        <v>104</v>
      </c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3"/>
      <c r="CL20" s="37"/>
      <c r="CM20" s="37"/>
      <c r="CN20" s="37"/>
      <c r="CO20" s="37"/>
      <c r="CP20" s="37"/>
      <c r="CQ20" s="37"/>
      <c r="CR20" s="37"/>
      <c r="CS20" s="37"/>
      <c r="CT20" s="37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>
        <f t="shared" si="80"/>
        <v>0</v>
      </c>
      <c r="DG20" s="38">
        <f t="shared" si="28"/>
        <v>3844</v>
      </c>
      <c r="DH20" s="38">
        <f t="shared" si="28"/>
        <v>3833</v>
      </c>
      <c r="DI20" s="38">
        <f t="shared" si="28"/>
        <v>3834</v>
      </c>
      <c r="DJ20" s="38">
        <f t="shared" si="28"/>
        <v>3837</v>
      </c>
      <c r="DK20" s="38">
        <f t="shared" si="29"/>
        <v>3831</v>
      </c>
      <c r="DL20" s="38">
        <f t="shared" si="30"/>
        <v>3828</v>
      </c>
      <c r="DM20" s="38">
        <f t="shared" si="30"/>
        <v>3829</v>
      </c>
      <c r="DN20" s="38">
        <f t="shared" si="31"/>
        <v>3829</v>
      </c>
      <c r="DO20" s="38">
        <f t="shared" si="32"/>
        <v>3828</v>
      </c>
      <c r="DP20" s="38">
        <f t="shared" si="81"/>
        <v>3827</v>
      </c>
      <c r="DQ20" s="38">
        <f t="shared" si="81"/>
        <v>3827</v>
      </c>
      <c r="DR20" s="38">
        <f t="shared" si="82"/>
        <v>3828</v>
      </c>
      <c r="DS20" s="38">
        <f t="shared" si="82"/>
        <v>3825</v>
      </c>
      <c r="DT20" s="39">
        <f t="shared" si="33"/>
        <v>0.76711235282378765</v>
      </c>
      <c r="DU20" s="39">
        <f t="shared" si="34"/>
        <v>0.76491718219916183</v>
      </c>
      <c r="DV20" s="39">
        <f t="shared" si="35"/>
        <v>0.76511674316503697</v>
      </c>
      <c r="DW20" s="39">
        <f t="shared" si="36"/>
        <v>0.76571542606266219</v>
      </c>
      <c r="DX20" s="39">
        <f t="shared" si="37"/>
        <v>0.76451806026741165</v>
      </c>
      <c r="DY20" s="39">
        <f t="shared" si="38"/>
        <v>0.76391937736978643</v>
      </c>
      <c r="DZ20" s="39">
        <f t="shared" si="39"/>
        <v>0.76411893833566158</v>
      </c>
      <c r="EA20" s="39">
        <f t="shared" si="40"/>
        <v>0.76411893833566158</v>
      </c>
      <c r="EB20" s="39">
        <f t="shared" si="41"/>
        <v>0.76391937736978643</v>
      </c>
      <c r="EC20" s="39">
        <f t="shared" si="42"/>
        <v>0.7637198164039114</v>
      </c>
      <c r="ED20" s="39">
        <f t="shared" si="83"/>
        <v>0.7637198164039114</v>
      </c>
      <c r="EE20" s="39">
        <f t="shared" si="84"/>
        <v>0.76391937736978643</v>
      </c>
      <c r="EF20" s="39">
        <f t="shared" si="85"/>
        <v>0.76332069447216122</v>
      </c>
      <c r="EG20" s="40">
        <v>1498</v>
      </c>
      <c r="EH20" s="41">
        <f t="shared" si="43"/>
        <v>0.77418699186991868</v>
      </c>
      <c r="EI20" s="41">
        <f t="shared" si="44"/>
        <v>0.78008130081300808</v>
      </c>
      <c r="EJ20" s="41">
        <f t="shared" si="45"/>
        <v>0.77987804878048783</v>
      </c>
      <c r="EK20" s="41">
        <f t="shared" si="46"/>
        <v>0.78069105691056906</v>
      </c>
      <c r="EL20" s="41">
        <f t="shared" si="47"/>
        <v>0.78109756097560978</v>
      </c>
      <c r="EM20" s="41">
        <f t="shared" si="48"/>
        <v>0.78089430894308942</v>
      </c>
      <c r="EN20" s="41">
        <f t="shared" si="49"/>
        <v>0.78089430894308942</v>
      </c>
      <c r="EO20" s="33">
        <f t="shared" si="50"/>
        <v>0.76591498702853722</v>
      </c>
      <c r="EP20" s="41">
        <f t="shared" si="51"/>
        <v>0</v>
      </c>
      <c r="EQ20" s="41">
        <f t="shared" si="52"/>
        <v>0</v>
      </c>
      <c r="ER20" s="42"/>
      <c r="ES20" s="42"/>
      <c r="ET20" s="43"/>
      <c r="EU20" s="41">
        <f t="shared" si="53"/>
        <v>0</v>
      </c>
      <c r="EV20" s="41">
        <f t="shared" si="54"/>
        <v>0</v>
      </c>
      <c r="EW20" s="41">
        <f t="shared" si="55"/>
        <v>0</v>
      </c>
      <c r="EX20" s="41">
        <f t="shared" si="56"/>
        <v>0</v>
      </c>
      <c r="EY20" s="41">
        <f t="shared" si="57"/>
        <v>0</v>
      </c>
      <c r="EZ20" s="44">
        <v>1500</v>
      </c>
      <c r="FA20" s="44">
        <v>1504</v>
      </c>
      <c r="FB20" s="44">
        <v>1564</v>
      </c>
      <c r="FC20" s="44">
        <v>1590</v>
      </c>
      <c r="FD20" s="44">
        <v>1603</v>
      </c>
      <c r="FE20" s="44">
        <v>1617</v>
      </c>
      <c r="FF20" s="44">
        <v>1617</v>
      </c>
      <c r="FG20" s="44">
        <v>1619</v>
      </c>
      <c r="FH20" s="44">
        <v>1618</v>
      </c>
      <c r="FI20" s="44">
        <v>1617</v>
      </c>
      <c r="FJ20" s="44">
        <v>1616</v>
      </c>
      <c r="FK20" s="44">
        <v>1620</v>
      </c>
      <c r="FL20" s="45">
        <v>1629</v>
      </c>
      <c r="FM20" s="33">
        <f t="shared" si="58"/>
        <v>0.29894232688086209</v>
      </c>
      <c r="FN20" s="46"/>
      <c r="FO20" s="46"/>
      <c r="FP20" s="33">
        <f t="shared" si="59"/>
        <v>0.29934144881261227</v>
      </c>
      <c r="FQ20" s="33">
        <f t="shared" si="60"/>
        <v>0.30013969267611257</v>
      </c>
      <c r="FR20" s="33">
        <f t="shared" si="61"/>
        <v>0.31211335062861706</v>
      </c>
      <c r="FS20" s="33">
        <f t="shared" si="62"/>
        <v>0.317301935741369</v>
      </c>
      <c r="FT20" s="33">
        <f t="shared" si="63"/>
        <v>0.31989622829774494</v>
      </c>
      <c r="FU20" s="33">
        <f t="shared" si="64"/>
        <v>0.32269008181999603</v>
      </c>
      <c r="FV20" s="33">
        <f t="shared" si="65"/>
        <v>0.32269008181999603</v>
      </c>
      <c r="FW20" s="33">
        <f t="shared" si="66"/>
        <v>0.32308920375174616</v>
      </c>
      <c r="FX20" s="33">
        <f t="shared" si="67"/>
        <v>0.32288964278587107</v>
      </c>
      <c r="FY20" s="33">
        <f t="shared" si="68"/>
        <v>0.32269008181999603</v>
      </c>
      <c r="FZ20" s="33">
        <f t="shared" si="69"/>
        <v>0.32249052085412094</v>
      </c>
      <c r="GA20" s="33">
        <f t="shared" si="89"/>
        <v>0.32328876471762125</v>
      </c>
      <c r="GB20" s="33">
        <f t="shared" si="86"/>
        <v>0.32508481341049689</v>
      </c>
      <c r="GC20" s="47">
        <f t="shared" si="87"/>
        <v>-0.43823588106166433</v>
      </c>
      <c r="GD20" s="48"/>
      <c r="GE20" s="48"/>
      <c r="GF20" s="48"/>
      <c r="GG20" s="68">
        <v>0</v>
      </c>
      <c r="GH20" s="68">
        <v>1</v>
      </c>
      <c r="GI20" s="68">
        <v>2</v>
      </c>
      <c r="GJ20" s="68">
        <v>5</v>
      </c>
      <c r="GK20" s="68">
        <v>7</v>
      </c>
      <c r="GL20" s="68">
        <v>7</v>
      </c>
      <c r="GM20" s="68">
        <v>7</v>
      </c>
      <c r="GN20" s="68">
        <v>7</v>
      </c>
      <c r="GO20" s="68">
        <v>7</v>
      </c>
      <c r="GP20" s="69">
        <f>GO20/$HH$1</f>
        <v>0.4375</v>
      </c>
      <c r="GQ20" s="56"/>
      <c r="GR20" s="50"/>
      <c r="GS20" s="51"/>
      <c r="GT20" s="52"/>
      <c r="GU20" s="52"/>
      <c r="GV20" s="53"/>
      <c r="GW20" s="53"/>
      <c r="GX20" s="53"/>
      <c r="GY20" s="52"/>
      <c r="GZ20" s="53"/>
      <c r="HA20" s="53"/>
      <c r="HB20" s="53"/>
      <c r="HC20" s="54">
        <f t="shared" si="73"/>
        <v>70.382558617852737</v>
      </c>
      <c r="HD20" s="54">
        <f t="shared" si="74"/>
        <v>69.552845528455279</v>
      </c>
      <c r="HE20" s="48">
        <f t="shared" si="75"/>
        <v>0</v>
      </c>
    </row>
    <row r="21" spans="1:213" x14ac:dyDescent="0.25">
      <c r="A21" s="23" t="s">
        <v>235</v>
      </c>
      <c r="B21" s="24">
        <v>2</v>
      </c>
      <c r="C21" s="24">
        <v>3</v>
      </c>
      <c r="D21" s="24">
        <f t="shared" si="0"/>
        <v>1523</v>
      </c>
      <c r="E21" s="24">
        <v>187</v>
      </c>
      <c r="F21" s="24">
        <v>0</v>
      </c>
      <c r="G21" s="24">
        <v>60</v>
      </c>
      <c r="H21" s="24">
        <v>140</v>
      </c>
      <c r="I21" s="24">
        <v>579</v>
      </c>
      <c r="J21" s="24">
        <v>421</v>
      </c>
      <c r="K21" s="24">
        <v>0</v>
      </c>
      <c r="L21" s="24">
        <v>136</v>
      </c>
      <c r="M21" s="24">
        <v>0</v>
      </c>
      <c r="N21" s="24">
        <v>4</v>
      </c>
      <c r="O21" s="24">
        <v>4</v>
      </c>
      <c r="P21" s="24">
        <v>5</v>
      </c>
      <c r="Q21" s="24">
        <v>5</v>
      </c>
      <c r="R21" s="24">
        <f t="shared" si="1"/>
        <v>0</v>
      </c>
      <c r="S21" s="25">
        <v>1745</v>
      </c>
      <c r="T21" s="26">
        <v>1055</v>
      </c>
      <c r="U21" s="26">
        <v>1054</v>
      </c>
      <c r="V21" s="26">
        <v>1054</v>
      </c>
      <c r="W21" s="26">
        <f t="shared" si="2"/>
        <v>-1</v>
      </c>
      <c r="X21" s="26">
        <v>1054</v>
      </c>
      <c r="Y21" s="25">
        <v>1779</v>
      </c>
      <c r="Z21" s="26">
        <v>1057</v>
      </c>
      <c r="AA21" s="26">
        <v>1312</v>
      </c>
      <c r="AB21" s="26">
        <v>1317</v>
      </c>
      <c r="AC21" s="26">
        <f t="shared" si="3"/>
        <v>5</v>
      </c>
      <c r="AD21" s="27">
        <f t="shared" si="4"/>
        <v>0.38109756097560976</v>
      </c>
      <c r="AE21" s="28">
        <v>71</v>
      </c>
      <c r="AF21" s="29">
        <f>[1]Лист1!B22</f>
        <v>1660</v>
      </c>
      <c r="AG21" s="78">
        <v>1245</v>
      </c>
      <c r="AH21" s="60">
        <v>1695</v>
      </c>
      <c r="AI21" s="30">
        <v>980</v>
      </c>
      <c r="AJ21" s="30">
        <v>1001</v>
      </c>
      <c r="AK21" s="31">
        <f t="shared" si="5"/>
        <v>57.363896848137536</v>
      </c>
      <c r="AL21" s="31">
        <f t="shared" si="6"/>
        <v>56.26756604834177</v>
      </c>
      <c r="AM21" s="32">
        <v>1114</v>
      </c>
      <c r="AN21" s="32">
        <v>1234</v>
      </c>
      <c r="AO21" s="32">
        <v>1287</v>
      </c>
      <c r="AP21" s="32">
        <v>1287</v>
      </c>
      <c r="AQ21" s="32">
        <v>1322</v>
      </c>
      <c r="AR21" s="32">
        <v>1322</v>
      </c>
      <c r="AS21" s="32">
        <v>1306</v>
      </c>
      <c r="AT21" s="32">
        <v>1306</v>
      </c>
      <c r="AU21" s="32">
        <v>1305</v>
      </c>
      <c r="AV21" s="32">
        <v>1305</v>
      </c>
      <c r="AW21" s="32">
        <v>1305</v>
      </c>
      <c r="AX21" s="32">
        <v>1305</v>
      </c>
      <c r="AY21" s="32">
        <v>1305</v>
      </c>
      <c r="AZ21" s="32">
        <v>1305</v>
      </c>
      <c r="BA21" s="32">
        <v>1307</v>
      </c>
      <c r="BB21" s="32">
        <v>1307</v>
      </c>
      <c r="BC21" s="32">
        <v>1308</v>
      </c>
      <c r="BD21" s="32">
        <v>1308</v>
      </c>
      <c r="BE21" s="32">
        <v>1308</v>
      </c>
      <c r="BF21" s="33">
        <f t="shared" si="7"/>
        <v>0.77050147492625365</v>
      </c>
      <c r="BG21" s="34">
        <v>29</v>
      </c>
      <c r="BH21" s="34">
        <v>35</v>
      </c>
      <c r="BI21" s="34">
        <v>35</v>
      </c>
      <c r="BJ21" s="33">
        <f t="shared" si="8"/>
        <v>0.77050147492625365</v>
      </c>
      <c r="BK21" s="33">
        <f t="shared" si="9"/>
        <v>0.76991150442477874</v>
      </c>
      <c r="BL21" s="33">
        <f t="shared" si="10"/>
        <v>0.76991150442477874</v>
      </c>
      <c r="BM21" s="33">
        <f t="shared" si="11"/>
        <v>0.76991150442477874</v>
      </c>
      <c r="BN21" s="33">
        <f t="shared" si="12"/>
        <v>0.76991150442477874</v>
      </c>
      <c r="BO21" s="33">
        <f t="shared" si="13"/>
        <v>0.76991150442477874</v>
      </c>
      <c r="BP21" s="33">
        <f t="shared" si="14"/>
        <v>0.76991150442477874</v>
      </c>
      <c r="BQ21" s="33">
        <f t="shared" si="15"/>
        <v>0.77109144542772856</v>
      </c>
      <c r="BR21" s="33">
        <f t="shared" si="16"/>
        <v>0.77109144542772856</v>
      </c>
      <c r="BS21" s="33">
        <f t="shared" si="76"/>
        <v>0.77168141592920358</v>
      </c>
      <c r="BT21" s="33">
        <f t="shared" si="77"/>
        <v>0.77168141592920358</v>
      </c>
      <c r="BU21" s="33">
        <f t="shared" si="78"/>
        <v>0.77168141592920358</v>
      </c>
      <c r="BV21" s="35">
        <v>13260</v>
      </c>
      <c r="BW21" s="35">
        <v>35</v>
      </c>
      <c r="BX21" s="36">
        <v>35</v>
      </c>
      <c r="BY21" s="36">
        <v>35</v>
      </c>
      <c r="BZ21" s="36">
        <v>35</v>
      </c>
      <c r="CA21" s="36">
        <v>35</v>
      </c>
      <c r="CB21" s="36">
        <v>35</v>
      </c>
      <c r="CC21" s="36">
        <v>35</v>
      </c>
      <c r="CD21" s="36">
        <v>35</v>
      </c>
      <c r="CE21" s="36">
        <v>35</v>
      </c>
      <c r="CF21" s="36">
        <v>35</v>
      </c>
      <c r="CG21" s="36">
        <v>35</v>
      </c>
      <c r="CH21" s="36">
        <v>35</v>
      </c>
      <c r="CI21" s="36">
        <v>35</v>
      </c>
      <c r="CJ21" s="36">
        <v>35</v>
      </c>
      <c r="CK21" s="33">
        <f>BX21/AH21</f>
        <v>2.0648967551622419E-2</v>
      </c>
      <c r="CL21" s="37">
        <v>906</v>
      </c>
      <c r="CM21" s="37">
        <v>946</v>
      </c>
      <c r="CN21" s="37">
        <v>1119</v>
      </c>
      <c r="CO21" s="37">
        <v>1153</v>
      </c>
      <c r="CP21" s="37">
        <v>1368</v>
      </c>
      <c r="CQ21" s="37">
        <v>1389</v>
      </c>
      <c r="CR21" s="37">
        <v>1407</v>
      </c>
      <c r="CS21" s="37">
        <v>1407</v>
      </c>
      <c r="CT21" s="37">
        <v>1407</v>
      </c>
      <c r="CU21" s="33">
        <f>BY21/AH21</f>
        <v>2.0648967551622419E-2</v>
      </c>
      <c r="CV21" s="33">
        <f>BZ21/AH21</f>
        <v>2.0648967551622419E-2</v>
      </c>
      <c r="CW21" s="33">
        <f>CA21/AH21</f>
        <v>2.0648967551622419E-2</v>
      </c>
      <c r="CX21" s="33">
        <f>CB21/AH21</f>
        <v>2.0648967551622419E-2</v>
      </c>
      <c r="CY21" s="33">
        <f>CC21/AH21</f>
        <v>2.0648967551622419E-2</v>
      </c>
      <c r="CZ21" s="33">
        <f>CD21/AH21</f>
        <v>2.0648967551622419E-2</v>
      </c>
      <c r="DA21" s="33">
        <f>CE21/AH21</f>
        <v>2.0648967551622419E-2</v>
      </c>
      <c r="DB21" s="33">
        <f>CF21/AH21</f>
        <v>2.0648967551622419E-2</v>
      </c>
      <c r="DC21" s="33">
        <f>CG21/AH21</f>
        <v>2.0648967551622419E-2</v>
      </c>
      <c r="DD21" s="33">
        <f>CH21/AH21</f>
        <v>2.0648967551622419E-2</v>
      </c>
      <c r="DE21" s="33">
        <f t="shared" ref="DE21:DE34" si="91">CI21/AH21</f>
        <v>2.0648967551622419E-2</v>
      </c>
      <c r="DF21" s="33">
        <f t="shared" si="80"/>
        <v>2.0648967551622419E-2</v>
      </c>
      <c r="DG21" s="38">
        <f t="shared" si="28"/>
        <v>1341</v>
      </c>
      <c r="DH21" s="38">
        <f t="shared" si="28"/>
        <v>1341</v>
      </c>
      <c r="DI21" s="38">
        <f t="shared" si="28"/>
        <v>1340</v>
      </c>
      <c r="DJ21" s="38">
        <f t="shared" si="28"/>
        <v>1340</v>
      </c>
      <c r="DK21" s="38">
        <f t="shared" si="29"/>
        <v>1340</v>
      </c>
      <c r="DL21" s="38">
        <f t="shared" si="30"/>
        <v>1340</v>
      </c>
      <c r="DM21" s="38">
        <f t="shared" si="30"/>
        <v>1340</v>
      </c>
      <c r="DN21" s="38">
        <f t="shared" si="31"/>
        <v>1340</v>
      </c>
      <c r="DO21" s="38">
        <f t="shared" si="32"/>
        <v>1342</v>
      </c>
      <c r="DP21" s="38">
        <f t="shared" si="81"/>
        <v>1342</v>
      </c>
      <c r="DQ21" s="38">
        <f t="shared" si="81"/>
        <v>1343</v>
      </c>
      <c r="DR21" s="38">
        <f t="shared" si="82"/>
        <v>1343</v>
      </c>
      <c r="DS21" s="38">
        <f t="shared" si="82"/>
        <v>1343</v>
      </c>
      <c r="DT21" s="39">
        <f t="shared" si="33"/>
        <v>0.79115044247787614</v>
      </c>
      <c r="DU21" s="39">
        <f t="shared" si="34"/>
        <v>0.79115044247787614</v>
      </c>
      <c r="DV21" s="39">
        <f t="shared" si="35"/>
        <v>0.79056047197640122</v>
      </c>
      <c r="DW21" s="39">
        <f t="shared" si="36"/>
        <v>0.79056047197640122</v>
      </c>
      <c r="DX21" s="39">
        <f t="shared" si="37"/>
        <v>0.79056047197640122</v>
      </c>
      <c r="DY21" s="39">
        <f t="shared" si="38"/>
        <v>0.79056047197640122</v>
      </c>
      <c r="DZ21" s="39">
        <f t="shared" si="39"/>
        <v>0.79056047197640122</v>
      </c>
      <c r="EA21" s="39">
        <f t="shared" si="40"/>
        <v>0.79056047197640122</v>
      </c>
      <c r="EB21" s="39">
        <f t="shared" si="41"/>
        <v>0.79174041297935105</v>
      </c>
      <c r="EC21" s="39">
        <f t="shared" si="42"/>
        <v>0.79174041297935105</v>
      </c>
      <c r="ED21" s="39">
        <f t="shared" si="83"/>
        <v>0.79233038348082596</v>
      </c>
      <c r="EE21" s="39">
        <f t="shared" si="84"/>
        <v>0.79233038348082596</v>
      </c>
      <c r="EF21" s="39">
        <f t="shared" si="85"/>
        <v>0.79233038348082596</v>
      </c>
      <c r="EG21" s="40">
        <v>1410</v>
      </c>
      <c r="EH21" s="41">
        <f t="shared" si="43"/>
        <v>0.60783132530120487</v>
      </c>
      <c r="EI21" s="41">
        <f t="shared" si="44"/>
        <v>0.62409638554216873</v>
      </c>
      <c r="EJ21" s="41">
        <f t="shared" si="45"/>
        <v>0.69216867469879517</v>
      </c>
      <c r="EK21" s="41">
        <f t="shared" si="46"/>
        <v>0.76445783132530121</v>
      </c>
      <c r="EL21" s="41">
        <f t="shared" si="47"/>
        <v>0.79638554216867474</v>
      </c>
      <c r="EM21" s="41">
        <f t="shared" si="48"/>
        <v>0.79638554216867474</v>
      </c>
      <c r="EN21" s="41">
        <f t="shared" si="49"/>
        <v>0.79638554216867474</v>
      </c>
      <c r="EO21" s="33">
        <f t="shared" si="50"/>
        <v>0.77994100294985247</v>
      </c>
      <c r="EP21" s="41">
        <f t="shared" si="51"/>
        <v>0.54578313253012045</v>
      </c>
      <c r="EQ21" s="41">
        <f t="shared" si="52"/>
        <v>0.5698795180722892</v>
      </c>
      <c r="ER21" s="42">
        <v>3</v>
      </c>
      <c r="ES21" s="42">
        <v>3</v>
      </c>
      <c r="ET21" s="43">
        <v>93.33</v>
      </c>
      <c r="EU21" s="41">
        <f t="shared" si="53"/>
        <v>0.694578313253012</v>
      </c>
      <c r="EV21" s="41">
        <f t="shared" si="54"/>
        <v>0.82409638554216869</v>
      </c>
      <c r="EW21" s="41">
        <f t="shared" si="55"/>
        <v>0.83674698795180724</v>
      </c>
      <c r="EX21" s="41">
        <f t="shared" si="56"/>
        <v>0.84759036144578315</v>
      </c>
      <c r="EY21" s="41">
        <f t="shared" si="57"/>
        <v>0.84759036144578315</v>
      </c>
      <c r="EZ21" s="44">
        <v>1410</v>
      </c>
      <c r="FA21" s="44">
        <v>1410</v>
      </c>
      <c r="FB21" s="44">
        <v>1409</v>
      </c>
      <c r="FC21" s="44">
        <v>1409</v>
      </c>
      <c r="FD21" s="44">
        <v>1409</v>
      </c>
      <c r="FE21" s="44">
        <v>1408</v>
      </c>
      <c r="FF21" s="44">
        <v>1408</v>
      </c>
      <c r="FG21" s="44">
        <v>1408</v>
      </c>
      <c r="FH21" s="44">
        <v>1408</v>
      </c>
      <c r="FI21" s="44">
        <v>1408</v>
      </c>
      <c r="FJ21" s="44">
        <v>1407</v>
      </c>
      <c r="FK21" s="44">
        <v>1408</v>
      </c>
      <c r="FL21" s="45">
        <v>1408</v>
      </c>
      <c r="FM21" s="33">
        <f t="shared" si="58"/>
        <v>0.83185840707964598</v>
      </c>
      <c r="FN21" s="46">
        <v>6400</v>
      </c>
      <c r="FO21" s="46">
        <v>35</v>
      </c>
      <c r="FP21" s="33">
        <f t="shared" si="59"/>
        <v>0.83185840707964598</v>
      </c>
      <c r="FQ21" s="33">
        <f t="shared" si="60"/>
        <v>0.83185840707964598</v>
      </c>
      <c r="FR21" s="33">
        <f t="shared" si="61"/>
        <v>0.83126843657817107</v>
      </c>
      <c r="FS21" s="33">
        <f t="shared" si="62"/>
        <v>0.83126843657817107</v>
      </c>
      <c r="FT21" s="33">
        <f t="shared" si="63"/>
        <v>0.83126843657817107</v>
      </c>
      <c r="FU21" s="33">
        <f t="shared" si="64"/>
        <v>0.83067846607669615</v>
      </c>
      <c r="FV21" s="33">
        <f t="shared" si="65"/>
        <v>0.83067846607669615</v>
      </c>
      <c r="FW21" s="33">
        <f t="shared" si="66"/>
        <v>0.83067846607669615</v>
      </c>
      <c r="FX21" s="33">
        <f t="shared" si="67"/>
        <v>0.83067846607669615</v>
      </c>
      <c r="FY21" s="33">
        <f t="shared" si="68"/>
        <v>0.83067846607669615</v>
      </c>
      <c r="FZ21" s="33">
        <f t="shared" si="69"/>
        <v>0.83008849557522124</v>
      </c>
      <c r="GA21" s="33">
        <f t="shared" si="89"/>
        <v>0.83067846607669615</v>
      </c>
      <c r="GB21" s="33">
        <f t="shared" si="86"/>
        <v>0.83067846607669615</v>
      </c>
      <c r="GC21" s="47">
        <f t="shared" si="87"/>
        <v>3.8348082595870192E-2</v>
      </c>
      <c r="GD21" s="48">
        <v>9</v>
      </c>
      <c r="GE21" s="48">
        <v>9</v>
      </c>
      <c r="GF21" s="48">
        <v>9</v>
      </c>
      <c r="GG21" s="48">
        <v>9</v>
      </c>
      <c r="GH21" s="48">
        <v>9</v>
      </c>
      <c r="GI21" s="48">
        <v>10</v>
      </c>
      <c r="GJ21" s="48">
        <v>10</v>
      </c>
      <c r="GK21" s="48">
        <v>10</v>
      </c>
      <c r="GL21" s="48">
        <v>10</v>
      </c>
      <c r="GM21" s="48">
        <v>10</v>
      </c>
      <c r="GN21" s="48">
        <v>10</v>
      </c>
      <c r="GO21" s="48">
        <v>10</v>
      </c>
      <c r="GP21" s="49">
        <f>GO21/$HG$1</f>
        <v>1</v>
      </c>
      <c r="GQ21" s="56">
        <f>BI21/(FO21/100)</f>
        <v>100</v>
      </c>
      <c r="GR21" s="50">
        <f>FO21/(AF21/100)</f>
        <v>2.1084337349397591</v>
      </c>
      <c r="GS21" s="51">
        <f>BI21/(AF21/100)</f>
        <v>2.1084337349397591</v>
      </c>
      <c r="GT21" s="52">
        <f>FN21*FO21</f>
        <v>224000</v>
      </c>
      <c r="GU21" s="52">
        <f>FN21*BI21</f>
        <v>224000</v>
      </c>
      <c r="GV21" s="53">
        <v>203188.68</v>
      </c>
      <c r="GW21" s="53">
        <v>219804.37</v>
      </c>
      <c r="GX21" s="53">
        <f>GU21-GV21</f>
        <v>20811.320000000007</v>
      </c>
      <c r="GY21" s="52">
        <v>4195.63</v>
      </c>
      <c r="GZ21" s="53">
        <f>GT21-GV21</f>
        <v>20811.320000000007</v>
      </c>
      <c r="HA21" s="53">
        <v>42</v>
      </c>
      <c r="HB21" s="53">
        <v>34</v>
      </c>
      <c r="HC21" s="54">
        <f t="shared" si="73"/>
        <v>75.472779369627517</v>
      </c>
      <c r="HD21" s="54">
        <f t="shared" si="74"/>
        <v>74.03035413153458</v>
      </c>
      <c r="HE21" s="48">
        <f t="shared" si="75"/>
        <v>2.1084337349397591</v>
      </c>
    </row>
    <row r="22" spans="1:213" x14ac:dyDescent="0.25">
      <c r="A22" s="23" t="s">
        <v>236</v>
      </c>
      <c r="B22" s="24">
        <v>1</v>
      </c>
      <c r="C22" s="24">
        <v>12</v>
      </c>
      <c r="D22" s="24">
        <f t="shared" si="0"/>
        <v>497</v>
      </c>
      <c r="E22" s="24">
        <v>0</v>
      </c>
      <c r="F22" s="24">
        <v>0</v>
      </c>
      <c r="G22" s="24">
        <v>0</v>
      </c>
      <c r="H22" s="24">
        <v>0</v>
      </c>
      <c r="I22" s="24">
        <v>497</v>
      </c>
      <c r="J22" s="24">
        <v>0</v>
      </c>
      <c r="K22" s="24">
        <v>0</v>
      </c>
      <c r="L22" s="24">
        <v>0</v>
      </c>
      <c r="M22" s="24">
        <v>0</v>
      </c>
      <c r="N22" s="24">
        <v>13</v>
      </c>
      <c r="O22" s="24">
        <v>13</v>
      </c>
      <c r="P22" s="24">
        <v>13</v>
      </c>
      <c r="Q22" s="24">
        <v>13</v>
      </c>
      <c r="R22" s="24">
        <f t="shared" si="1"/>
        <v>0</v>
      </c>
      <c r="S22" s="25">
        <v>4474</v>
      </c>
      <c r="T22" s="26">
        <v>521</v>
      </c>
      <c r="U22" s="26">
        <v>572</v>
      </c>
      <c r="V22" s="26">
        <v>720</v>
      </c>
      <c r="W22" s="26">
        <f t="shared" si="2"/>
        <v>51</v>
      </c>
      <c r="X22" s="26">
        <v>754</v>
      </c>
      <c r="Y22" s="25">
        <v>4545</v>
      </c>
      <c r="Z22" s="26">
        <v>863</v>
      </c>
      <c r="AA22" s="26">
        <v>1652</v>
      </c>
      <c r="AB22" s="26">
        <v>2559</v>
      </c>
      <c r="AC22" s="26">
        <f t="shared" si="3"/>
        <v>907</v>
      </c>
      <c r="AD22" s="27">
        <f t="shared" si="4"/>
        <v>54.903147699757874</v>
      </c>
      <c r="AE22" s="28">
        <v>454</v>
      </c>
      <c r="AF22" s="29">
        <f>[1]Лист1!B23</f>
        <v>4545</v>
      </c>
      <c r="AG22" s="29">
        <v>3258</v>
      </c>
      <c r="AH22" s="29">
        <v>4672</v>
      </c>
      <c r="AI22" s="30">
        <v>3252</v>
      </c>
      <c r="AJ22" s="30">
        <v>3306</v>
      </c>
      <c r="AK22" s="31">
        <f t="shared" si="5"/>
        <v>73.893607510058104</v>
      </c>
      <c r="AL22" s="31">
        <f t="shared" si="6"/>
        <v>72.73927392739273</v>
      </c>
      <c r="AM22" s="32">
        <v>3359</v>
      </c>
      <c r="AN22" s="32">
        <v>3364</v>
      </c>
      <c r="AO22" s="32">
        <v>3388</v>
      </c>
      <c r="AP22" s="32">
        <v>3420</v>
      </c>
      <c r="AQ22" s="32">
        <v>3423</v>
      </c>
      <c r="AR22" s="32">
        <v>3424</v>
      </c>
      <c r="AS22" s="32">
        <v>3435</v>
      </c>
      <c r="AT22" s="32">
        <v>3436</v>
      </c>
      <c r="AU22" s="32">
        <v>3438</v>
      </c>
      <c r="AV22" s="32">
        <v>3438</v>
      </c>
      <c r="AW22" s="32">
        <v>3438</v>
      </c>
      <c r="AX22" s="32">
        <v>3456</v>
      </c>
      <c r="AY22" s="32">
        <v>3455</v>
      </c>
      <c r="AZ22" s="32">
        <v>3462</v>
      </c>
      <c r="BA22" s="32">
        <v>3466</v>
      </c>
      <c r="BB22" s="32">
        <v>3524</v>
      </c>
      <c r="BC22" s="32">
        <v>3529</v>
      </c>
      <c r="BD22" s="32">
        <v>3527</v>
      </c>
      <c r="BE22" s="32">
        <v>3530</v>
      </c>
      <c r="BF22" s="33">
        <f t="shared" si="7"/>
        <v>0.73523116438356162</v>
      </c>
      <c r="BG22" s="34"/>
      <c r="BH22" s="34"/>
      <c r="BI22" s="34"/>
      <c r="BJ22" s="33">
        <f t="shared" si="8"/>
        <v>0.73544520547945202</v>
      </c>
      <c r="BK22" s="33">
        <f t="shared" si="9"/>
        <v>0.73587328767123283</v>
      </c>
      <c r="BL22" s="33">
        <f t="shared" si="10"/>
        <v>0.73587328767123283</v>
      </c>
      <c r="BM22" s="33">
        <f t="shared" si="11"/>
        <v>0.73587328767123283</v>
      </c>
      <c r="BN22" s="33">
        <f t="shared" si="12"/>
        <v>0.73972602739726023</v>
      </c>
      <c r="BO22" s="33">
        <f t="shared" si="13"/>
        <v>0.73951198630136983</v>
      </c>
      <c r="BP22" s="33">
        <f t="shared" si="14"/>
        <v>0.74101027397260277</v>
      </c>
      <c r="BQ22" s="33">
        <f t="shared" si="15"/>
        <v>0.74186643835616439</v>
      </c>
      <c r="BR22" s="33">
        <f t="shared" si="16"/>
        <v>0.75428082191780821</v>
      </c>
      <c r="BS22" s="33">
        <f t="shared" si="76"/>
        <v>0.75535102739726023</v>
      </c>
      <c r="BT22" s="33">
        <f t="shared" si="77"/>
        <v>0.75492294520547942</v>
      </c>
      <c r="BU22" s="33">
        <f t="shared" si="78"/>
        <v>0.75556506849315064</v>
      </c>
      <c r="BV22" s="67">
        <v>6620</v>
      </c>
      <c r="BW22" s="67">
        <v>15</v>
      </c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3"/>
      <c r="CL22" s="37"/>
      <c r="CM22" s="37"/>
      <c r="CN22" s="37"/>
      <c r="CO22" s="37"/>
      <c r="CP22" s="37"/>
      <c r="CQ22" s="37"/>
      <c r="CR22" s="37"/>
      <c r="CS22" s="37"/>
      <c r="CT22" s="37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8">
        <f t="shared" si="28"/>
        <v>3435</v>
      </c>
      <c r="DH22" s="38">
        <f t="shared" si="28"/>
        <v>3436</v>
      </c>
      <c r="DI22" s="38">
        <f t="shared" si="28"/>
        <v>3438</v>
      </c>
      <c r="DJ22" s="38">
        <f t="shared" si="28"/>
        <v>3438</v>
      </c>
      <c r="DK22" s="38">
        <f t="shared" si="29"/>
        <v>3438</v>
      </c>
      <c r="DL22" s="38">
        <f t="shared" si="30"/>
        <v>3456</v>
      </c>
      <c r="DM22" s="38">
        <f t="shared" si="30"/>
        <v>3455</v>
      </c>
      <c r="DN22" s="38">
        <f t="shared" si="31"/>
        <v>3462</v>
      </c>
      <c r="DO22" s="38">
        <f t="shared" si="32"/>
        <v>3466</v>
      </c>
      <c r="DP22" s="38">
        <f t="shared" si="81"/>
        <v>3524</v>
      </c>
      <c r="DQ22" s="38">
        <f t="shared" si="81"/>
        <v>3529</v>
      </c>
      <c r="DR22" s="38">
        <f t="shared" si="82"/>
        <v>3527</v>
      </c>
      <c r="DS22" s="38">
        <f t="shared" si="82"/>
        <v>3530</v>
      </c>
      <c r="DT22" s="39">
        <f t="shared" si="33"/>
        <v>0.73523116438356162</v>
      </c>
      <c r="DU22" s="39">
        <f t="shared" si="34"/>
        <v>0.73544520547945202</v>
      </c>
      <c r="DV22" s="39">
        <f t="shared" si="35"/>
        <v>0.73587328767123283</v>
      </c>
      <c r="DW22" s="39">
        <f t="shared" si="36"/>
        <v>0.73587328767123283</v>
      </c>
      <c r="DX22" s="39">
        <f t="shared" si="37"/>
        <v>0.73587328767123283</v>
      </c>
      <c r="DY22" s="39">
        <f t="shared" si="38"/>
        <v>0.73972602739726023</v>
      </c>
      <c r="DZ22" s="39">
        <f t="shared" si="39"/>
        <v>0.73951198630136983</v>
      </c>
      <c r="EA22" s="39">
        <f t="shared" si="40"/>
        <v>0.74101027397260277</v>
      </c>
      <c r="EB22" s="39">
        <f t="shared" si="41"/>
        <v>0.74186643835616439</v>
      </c>
      <c r="EC22" s="39">
        <f t="shared" si="42"/>
        <v>0.75428082191780821</v>
      </c>
      <c r="ED22" s="39">
        <f t="shared" si="83"/>
        <v>0.75535102739726023</v>
      </c>
      <c r="EE22" s="39">
        <f t="shared" si="84"/>
        <v>0.75492294520547942</v>
      </c>
      <c r="EF22" s="39">
        <f t="shared" si="85"/>
        <v>0.75556506849315064</v>
      </c>
      <c r="EG22" s="40">
        <v>1088</v>
      </c>
      <c r="EH22" s="41">
        <f t="shared" si="43"/>
        <v>0.71551155115511555</v>
      </c>
      <c r="EI22" s="41">
        <f t="shared" si="44"/>
        <v>0.72739273927392745</v>
      </c>
      <c r="EJ22" s="41">
        <f t="shared" si="45"/>
        <v>0.73905390539053906</v>
      </c>
      <c r="EK22" s="41">
        <f t="shared" si="46"/>
        <v>0.74015401540154013</v>
      </c>
      <c r="EL22" s="41">
        <f t="shared" si="47"/>
        <v>0.74543454345434546</v>
      </c>
      <c r="EM22" s="41">
        <f t="shared" si="48"/>
        <v>0.75247524752475248</v>
      </c>
      <c r="EN22" s="41">
        <f t="shared" si="49"/>
        <v>0.7531353135313531</v>
      </c>
      <c r="EO22" s="33">
        <f t="shared" si="50"/>
        <v>0.73287671232876717</v>
      </c>
      <c r="EP22" s="41">
        <f t="shared" si="51"/>
        <v>0</v>
      </c>
      <c r="EQ22" s="41">
        <f t="shared" si="52"/>
        <v>0</v>
      </c>
      <c r="ER22" s="42"/>
      <c r="ES22" s="42"/>
      <c r="ET22" s="43"/>
      <c r="EU22" s="41">
        <f t="shared" si="53"/>
        <v>0</v>
      </c>
      <c r="EV22" s="41">
        <f t="shared" si="54"/>
        <v>0</v>
      </c>
      <c r="EW22" s="41">
        <f t="shared" si="55"/>
        <v>0</v>
      </c>
      <c r="EX22" s="41">
        <f t="shared" si="56"/>
        <v>0</v>
      </c>
      <c r="EY22" s="41">
        <f t="shared" si="57"/>
        <v>0</v>
      </c>
      <c r="EZ22" s="44">
        <v>1089</v>
      </c>
      <c r="FA22" s="44">
        <v>1098</v>
      </c>
      <c r="FB22" s="44">
        <v>1140</v>
      </c>
      <c r="FC22" s="44">
        <v>1267</v>
      </c>
      <c r="FD22" s="44">
        <v>1288</v>
      </c>
      <c r="FE22" s="44">
        <v>1297</v>
      </c>
      <c r="FF22" s="44">
        <v>1324</v>
      </c>
      <c r="FG22" s="44">
        <v>1363</v>
      </c>
      <c r="FH22" s="44">
        <v>1642</v>
      </c>
      <c r="FI22" s="44">
        <v>1650</v>
      </c>
      <c r="FJ22" s="44">
        <v>1655</v>
      </c>
      <c r="FK22" s="44">
        <v>1664</v>
      </c>
      <c r="FL22" s="45">
        <v>1679</v>
      </c>
      <c r="FM22" s="33">
        <f t="shared" si="58"/>
        <v>0.23287671232876711</v>
      </c>
      <c r="FN22" s="46"/>
      <c r="FO22" s="46"/>
      <c r="FP22" s="33">
        <f t="shared" si="59"/>
        <v>0.23309075342465754</v>
      </c>
      <c r="FQ22" s="33">
        <f t="shared" si="60"/>
        <v>0.23501712328767124</v>
      </c>
      <c r="FR22" s="33">
        <f t="shared" si="61"/>
        <v>0.2440068493150685</v>
      </c>
      <c r="FS22" s="33">
        <f t="shared" si="62"/>
        <v>0.27119006849315069</v>
      </c>
      <c r="FT22" s="33">
        <f t="shared" si="63"/>
        <v>0.27568493150684931</v>
      </c>
      <c r="FU22" s="33">
        <f t="shared" si="64"/>
        <v>0.27761130136986301</v>
      </c>
      <c r="FV22" s="33">
        <f t="shared" si="65"/>
        <v>0.2833904109589041</v>
      </c>
      <c r="FW22" s="33">
        <f t="shared" si="66"/>
        <v>0.29173801369863012</v>
      </c>
      <c r="FX22" s="33">
        <f t="shared" si="67"/>
        <v>0.3514554794520548</v>
      </c>
      <c r="FY22" s="33">
        <f t="shared" si="68"/>
        <v>0.35316780821917809</v>
      </c>
      <c r="FZ22" s="33">
        <f t="shared" si="69"/>
        <v>0.35423801369863012</v>
      </c>
      <c r="GA22" s="33">
        <f t="shared" si="89"/>
        <v>0.35616438356164382</v>
      </c>
      <c r="GB22" s="33">
        <f t="shared" si="86"/>
        <v>0.359375</v>
      </c>
      <c r="GC22" s="47">
        <f t="shared" si="87"/>
        <v>-0.39619006849315064</v>
      </c>
      <c r="GD22" s="48"/>
      <c r="GE22" s="48"/>
      <c r="GF22" s="48"/>
      <c r="GG22" s="68">
        <v>0</v>
      </c>
      <c r="GH22" s="68">
        <v>1</v>
      </c>
      <c r="GI22" s="68">
        <v>1</v>
      </c>
      <c r="GJ22" s="68">
        <v>5</v>
      </c>
      <c r="GK22" s="68">
        <v>6</v>
      </c>
      <c r="GL22" s="68">
        <v>6</v>
      </c>
      <c r="GM22" s="68">
        <v>6</v>
      </c>
      <c r="GN22" s="68">
        <v>6</v>
      </c>
      <c r="GO22" s="68">
        <v>6</v>
      </c>
      <c r="GP22" s="69">
        <f>GO22/$HH$1</f>
        <v>0.375</v>
      </c>
      <c r="GQ22" s="56"/>
      <c r="GR22" s="50"/>
      <c r="GS22" s="51"/>
      <c r="GT22" s="52"/>
      <c r="GU22" s="52"/>
      <c r="GV22" s="53"/>
      <c r="GW22" s="53"/>
      <c r="GX22" s="53"/>
      <c r="GY22" s="52"/>
      <c r="GZ22" s="53"/>
      <c r="HA22" s="53"/>
      <c r="HB22" s="53"/>
      <c r="HC22" s="54">
        <f t="shared" si="73"/>
        <v>57.197139025480553</v>
      </c>
      <c r="HD22" s="54">
        <f t="shared" si="74"/>
        <v>56.303630363036298</v>
      </c>
      <c r="HE22" s="48">
        <f t="shared" si="75"/>
        <v>0</v>
      </c>
    </row>
    <row r="23" spans="1:213" x14ac:dyDescent="0.25">
      <c r="A23" s="23" t="s">
        <v>237</v>
      </c>
      <c r="B23" s="24">
        <v>2</v>
      </c>
      <c r="C23" s="24">
        <v>30</v>
      </c>
      <c r="D23" s="24">
        <f t="shared" si="0"/>
        <v>2425</v>
      </c>
      <c r="E23" s="24">
        <v>0</v>
      </c>
      <c r="F23" s="24">
        <v>36</v>
      </c>
      <c r="G23" s="24">
        <v>24</v>
      </c>
      <c r="H23" s="24">
        <v>205</v>
      </c>
      <c r="I23" s="24">
        <v>1196</v>
      </c>
      <c r="J23" s="24">
        <v>450</v>
      </c>
      <c r="K23" s="24">
        <v>0</v>
      </c>
      <c r="L23" s="24">
        <v>514</v>
      </c>
      <c r="M23" s="24">
        <v>0</v>
      </c>
      <c r="N23" s="24">
        <v>33</v>
      </c>
      <c r="O23" s="24">
        <v>33</v>
      </c>
      <c r="P23" s="24">
        <v>34</v>
      </c>
      <c r="Q23" s="24">
        <v>35</v>
      </c>
      <c r="R23" s="24">
        <f t="shared" si="1"/>
        <v>1</v>
      </c>
      <c r="S23" s="25">
        <v>7310</v>
      </c>
      <c r="T23" s="26">
        <v>102</v>
      </c>
      <c r="U23" s="26">
        <v>106</v>
      </c>
      <c r="V23" s="26">
        <v>1386</v>
      </c>
      <c r="W23" s="26">
        <f t="shared" si="2"/>
        <v>4</v>
      </c>
      <c r="X23" s="26">
        <v>1889</v>
      </c>
      <c r="Y23" s="25">
        <v>7534</v>
      </c>
      <c r="Z23" s="26">
        <v>2629</v>
      </c>
      <c r="AA23" s="26">
        <v>2956</v>
      </c>
      <c r="AB23" s="26">
        <v>3318</v>
      </c>
      <c r="AC23" s="26">
        <f t="shared" si="3"/>
        <v>362</v>
      </c>
      <c r="AD23" s="27">
        <f t="shared" si="4"/>
        <v>12.246278755074426</v>
      </c>
      <c r="AE23" s="28">
        <v>3</v>
      </c>
      <c r="AF23" s="29">
        <f>[1]Лист1!B24</f>
        <v>7534</v>
      </c>
      <c r="AG23" s="29">
        <v>3557</v>
      </c>
      <c r="AH23" s="29">
        <v>7743</v>
      </c>
      <c r="AI23" s="30">
        <v>3195</v>
      </c>
      <c r="AJ23" s="30">
        <v>3309</v>
      </c>
      <c r="AK23" s="31">
        <f t="shared" si="5"/>
        <v>45.266757865937073</v>
      </c>
      <c r="AL23" s="31">
        <f t="shared" si="6"/>
        <v>43.920891956464025</v>
      </c>
      <c r="AM23" s="32">
        <v>3378</v>
      </c>
      <c r="AN23" s="32">
        <v>3411</v>
      </c>
      <c r="AO23" s="32">
        <v>4099</v>
      </c>
      <c r="AP23" s="32">
        <v>4498</v>
      </c>
      <c r="AQ23" s="32">
        <v>4606</v>
      </c>
      <c r="AR23" s="32">
        <v>4774</v>
      </c>
      <c r="AS23" s="32">
        <v>5319</v>
      </c>
      <c r="AT23" s="32">
        <v>5335</v>
      </c>
      <c r="AU23" s="32">
        <v>5480</v>
      </c>
      <c r="AV23" s="32">
        <v>5716</v>
      </c>
      <c r="AW23" s="32">
        <v>5872</v>
      </c>
      <c r="AX23" s="32">
        <v>5972</v>
      </c>
      <c r="AY23" s="32">
        <v>6051</v>
      </c>
      <c r="AZ23" s="32">
        <v>6061</v>
      </c>
      <c r="BA23" s="32">
        <v>6099</v>
      </c>
      <c r="BB23" s="32">
        <v>6105</v>
      </c>
      <c r="BC23" s="32">
        <v>5902</v>
      </c>
      <c r="BD23" s="32">
        <v>5922</v>
      </c>
      <c r="BE23" s="32">
        <v>5928</v>
      </c>
      <c r="BF23" s="33">
        <f t="shared" si="7"/>
        <v>0.68694304533126693</v>
      </c>
      <c r="BG23" s="34"/>
      <c r="BH23" s="34"/>
      <c r="BI23" s="34"/>
      <c r="BJ23" s="33">
        <f t="shared" si="8"/>
        <v>0.68900942787033448</v>
      </c>
      <c r="BK23" s="33">
        <f t="shared" si="9"/>
        <v>0.70773601963063415</v>
      </c>
      <c r="BL23" s="33">
        <f t="shared" si="10"/>
        <v>0.73821516208188043</v>
      </c>
      <c r="BM23" s="33">
        <f t="shared" si="11"/>
        <v>0.75836239183778897</v>
      </c>
      <c r="BN23" s="33">
        <f t="shared" si="12"/>
        <v>0.77127728270696116</v>
      </c>
      <c r="BO23" s="33">
        <f t="shared" si="13"/>
        <v>0.78148004649360714</v>
      </c>
      <c r="BP23" s="33">
        <f t="shared" si="14"/>
        <v>0.78277153558052437</v>
      </c>
      <c r="BQ23" s="33">
        <f t="shared" si="15"/>
        <v>0.78767919411080978</v>
      </c>
      <c r="BR23" s="33">
        <f t="shared" si="16"/>
        <v>0.78845408756296009</v>
      </c>
      <c r="BS23" s="33">
        <f t="shared" si="76"/>
        <v>0.76223685909854066</v>
      </c>
      <c r="BT23" s="33">
        <f t="shared" si="77"/>
        <v>0.76481983727237501</v>
      </c>
      <c r="BU23" s="33">
        <f t="shared" si="78"/>
        <v>0.76559473072452533</v>
      </c>
      <c r="BV23" s="67">
        <v>5790</v>
      </c>
      <c r="BW23" s="67">
        <v>105</v>
      </c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3"/>
      <c r="CL23" s="37"/>
      <c r="CM23" s="37"/>
      <c r="CN23" s="37"/>
      <c r="CO23" s="37"/>
      <c r="CP23" s="37"/>
      <c r="CQ23" s="37"/>
      <c r="CR23" s="37"/>
      <c r="CS23" s="37"/>
      <c r="CT23" s="37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8">
        <f t="shared" si="28"/>
        <v>5319</v>
      </c>
      <c r="DH23" s="38">
        <f t="shared" si="28"/>
        <v>5335</v>
      </c>
      <c r="DI23" s="38">
        <f t="shared" si="28"/>
        <v>5480</v>
      </c>
      <c r="DJ23" s="38">
        <f t="shared" si="28"/>
        <v>5716</v>
      </c>
      <c r="DK23" s="38">
        <f t="shared" si="29"/>
        <v>5872</v>
      </c>
      <c r="DL23" s="38">
        <f t="shared" si="30"/>
        <v>5972</v>
      </c>
      <c r="DM23" s="38">
        <f t="shared" si="30"/>
        <v>6051</v>
      </c>
      <c r="DN23" s="38">
        <f t="shared" si="31"/>
        <v>6061</v>
      </c>
      <c r="DO23" s="38">
        <f t="shared" si="32"/>
        <v>6099</v>
      </c>
      <c r="DP23" s="38">
        <f t="shared" si="81"/>
        <v>6105</v>
      </c>
      <c r="DQ23" s="38">
        <f t="shared" si="81"/>
        <v>5902</v>
      </c>
      <c r="DR23" s="38">
        <f t="shared" si="82"/>
        <v>5922</v>
      </c>
      <c r="DS23" s="38">
        <f t="shared" si="82"/>
        <v>5928</v>
      </c>
      <c r="DT23" s="39">
        <f t="shared" si="33"/>
        <v>0.68694304533126693</v>
      </c>
      <c r="DU23" s="39">
        <f t="shared" si="34"/>
        <v>0.68900942787033448</v>
      </c>
      <c r="DV23" s="39">
        <f t="shared" si="35"/>
        <v>0.70773601963063415</v>
      </c>
      <c r="DW23" s="39">
        <f t="shared" si="36"/>
        <v>0.73821516208188043</v>
      </c>
      <c r="DX23" s="39">
        <f t="shared" si="37"/>
        <v>0.75836239183778897</v>
      </c>
      <c r="DY23" s="39">
        <f t="shared" si="38"/>
        <v>0.77127728270696116</v>
      </c>
      <c r="DZ23" s="39">
        <f t="shared" si="39"/>
        <v>0.78148004649360714</v>
      </c>
      <c r="EA23" s="39">
        <f t="shared" si="40"/>
        <v>0.78277153558052437</v>
      </c>
      <c r="EB23" s="39">
        <f t="shared" si="41"/>
        <v>0.78767919411080978</v>
      </c>
      <c r="EC23" s="39">
        <f t="shared" si="42"/>
        <v>0.78845408756296009</v>
      </c>
      <c r="ED23" s="39">
        <f t="shared" si="83"/>
        <v>0.76223685909854066</v>
      </c>
      <c r="EE23" s="39">
        <f t="shared" si="84"/>
        <v>0.76481983727237501</v>
      </c>
      <c r="EF23" s="39">
        <f t="shared" si="85"/>
        <v>0.76559473072452533</v>
      </c>
      <c r="EG23" s="40">
        <v>2073</v>
      </c>
      <c r="EH23" s="41">
        <f t="shared" si="43"/>
        <v>0.4240775152641359</v>
      </c>
      <c r="EI23" s="41">
        <f t="shared" si="44"/>
        <v>0.43920891956464031</v>
      </c>
      <c r="EJ23" s="41">
        <f t="shared" si="45"/>
        <v>0.44836740111494561</v>
      </c>
      <c r="EK23" s="41">
        <f t="shared" si="46"/>
        <v>0.45274754446509158</v>
      </c>
      <c r="EL23" s="41">
        <f t="shared" si="47"/>
        <v>0.54406689673480224</v>
      </c>
      <c r="EM23" s="41">
        <f t="shared" si="48"/>
        <v>0.59702681178656758</v>
      </c>
      <c r="EN23" s="41">
        <f t="shared" si="49"/>
        <v>0.61136182638704539</v>
      </c>
      <c r="EO23" s="33">
        <f t="shared" si="50"/>
        <v>0.61655689009427872</v>
      </c>
      <c r="EP23" s="41">
        <f t="shared" si="51"/>
        <v>0</v>
      </c>
      <c r="EQ23" s="41">
        <f t="shared" si="52"/>
        <v>0</v>
      </c>
      <c r="ER23" s="42"/>
      <c r="ES23" s="42"/>
      <c r="ET23" s="43"/>
      <c r="EU23" s="41">
        <f t="shared" si="53"/>
        <v>0</v>
      </c>
      <c r="EV23" s="41">
        <f t="shared" si="54"/>
        <v>0</v>
      </c>
      <c r="EW23" s="41">
        <f t="shared" si="55"/>
        <v>0</v>
      </c>
      <c r="EX23" s="41">
        <f t="shared" si="56"/>
        <v>0</v>
      </c>
      <c r="EY23" s="41">
        <f t="shared" si="57"/>
        <v>0</v>
      </c>
      <c r="EZ23" s="44">
        <v>2084</v>
      </c>
      <c r="FA23" s="44">
        <v>2360</v>
      </c>
      <c r="FB23" s="44">
        <v>2505</v>
      </c>
      <c r="FC23" s="44">
        <v>2655</v>
      </c>
      <c r="FD23" s="44">
        <v>2661</v>
      </c>
      <c r="FE23" s="44">
        <v>2664</v>
      </c>
      <c r="FF23" s="44">
        <v>2665</v>
      </c>
      <c r="FG23" s="44">
        <v>2721</v>
      </c>
      <c r="FH23" s="44">
        <v>2770</v>
      </c>
      <c r="FI23" s="44">
        <v>4784</v>
      </c>
      <c r="FJ23" s="44">
        <v>5232</v>
      </c>
      <c r="FK23" s="44">
        <v>5626</v>
      </c>
      <c r="FL23" s="45">
        <v>5628</v>
      </c>
      <c r="FM23" s="33">
        <f t="shared" si="58"/>
        <v>0.26772568771793881</v>
      </c>
      <c r="FN23" s="46"/>
      <c r="FO23" s="46"/>
      <c r="FP23" s="33">
        <f t="shared" si="59"/>
        <v>0.26914632571354774</v>
      </c>
      <c r="FQ23" s="33">
        <f t="shared" si="60"/>
        <v>0.30479142451246288</v>
      </c>
      <c r="FR23" s="33">
        <f t="shared" si="61"/>
        <v>0.3235180162727625</v>
      </c>
      <c r="FS23" s="33">
        <f t="shared" si="62"/>
        <v>0.34289035257652073</v>
      </c>
      <c r="FT23" s="33">
        <f t="shared" si="63"/>
        <v>0.34366524602867105</v>
      </c>
      <c r="FU23" s="33">
        <f t="shared" si="64"/>
        <v>0.3440526927547462</v>
      </c>
      <c r="FV23" s="33">
        <f t="shared" si="65"/>
        <v>0.34418184166343796</v>
      </c>
      <c r="FW23" s="33">
        <f t="shared" si="66"/>
        <v>0.35141418055017437</v>
      </c>
      <c r="FX23" s="33">
        <f t="shared" si="67"/>
        <v>0.35774247707606871</v>
      </c>
      <c r="FY23" s="33">
        <f t="shared" si="68"/>
        <v>0.61784837918119595</v>
      </c>
      <c r="FZ23" s="33">
        <f t="shared" si="69"/>
        <v>0.67570709027508713</v>
      </c>
      <c r="GA23" s="33">
        <f t="shared" si="89"/>
        <v>0.72659176029962547</v>
      </c>
      <c r="GB23" s="33">
        <f t="shared" si="86"/>
        <v>0.72685005811700887</v>
      </c>
      <c r="GC23" s="47">
        <f t="shared" si="87"/>
        <v>-3.8744672607516462E-2</v>
      </c>
      <c r="GD23" s="48"/>
      <c r="GE23" s="48"/>
      <c r="GF23" s="48"/>
      <c r="GG23" s="68">
        <v>0</v>
      </c>
      <c r="GH23" s="68">
        <v>1</v>
      </c>
      <c r="GI23" s="68">
        <v>5</v>
      </c>
      <c r="GJ23" s="68">
        <v>5</v>
      </c>
      <c r="GK23" s="68">
        <v>6</v>
      </c>
      <c r="GL23" s="68">
        <v>8</v>
      </c>
      <c r="GM23" s="68">
        <v>8</v>
      </c>
      <c r="GN23" s="68">
        <v>8</v>
      </c>
      <c r="GO23" s="68">
        <v>9</v>
      </c>
      <c r="GP23" s="69">
        <f>GO23/$HH$1</f>
        <v>0.5625</v>
      </c>
      <c r="GQ23" s="56"/>
      <c r="GR23" s="50"/>
      <c r="GS23" s="51"/>
      <c r="GT23" s="52"/>
      <c r="GU23" s="52"/>
      <c r="GV23" s="53"/>
      <c r="GW23" s="53"/>
      <c r="GX23" s="53"/>
      <c r="GY23" s="52"/>
      <c r="GZ23" s="53"/>
      <c r="HA23" s="53"/>
      <c r="HB23" s="53"/>
      <c r="HC23" s="54">
        <f t="shared" si="73"/>
        <v>45.389876880984957</v>
      </c>
      <c r="HD23" s="54">
        <f t="shared" si="74"/>
        <v>44.040350411468012</v>
      </c>
      <c r="HE23" s="48">
        <f t="shared" si="75"/>
        <v>0</v>
      </c>
    </row>
    <row r="24" spans="1:213" ht="30" x14ac:dyDescent="0.25">
      <c r="A24" s="23" t="s">
        <v>238</v>
      </c>
      <c r="B24" s="24">
        <v>6</v>
      </c>
      <c r="C24" s="24">
        <v>8</v>
      </c>
      <c r="D24" s="24">
        <f t="shared" si="0"/>
        <v>10339</v>
      </c>
      <c r="E24" s="24">
        <v>153</v>
      </c>
      <c r="F24" s="24">
        <v>0</v>
      </c>
      <c r="G24" s="24">
        <v>1321</v>
      </c>
      <c r="H24" s="24">
        <v>138</v>
      </c>
      <c r="I24" s="24">
        <v>5718</v>
      </c>
      <c r="J24" s="24">
        <v>1651</v>
      </c>
      <c r="K24" s="24">
        <v>0</v>
      </c>
      <c r="L24" s="24">
        <v>508</v>
      </c>
      <c r="M24" s="24">
        <v>850</v>
      </c>
      <c r="N24" s="24">
        <v>8</v>
      </c>
      <c r="O24" s="24">
        <v>17</v>
      </c>
      <c r="P24" s="24">
        <v>19</v>
      </c>
      <c r="Q24" s="24">
        <v>19</v>
      </c>
      <c r="R24" s="24">
        <f t="shared" si="1"/>
        <v>0</v>
      </c>
      <c r="S24" s="25">
        <v>20734</v>
      </c>
      <c r="T24" s="26">
        <v>3385</v>
      </c>
      <c r="U24" s="26">
        <v>3526</v>
      </c>
      <c r="V24" s="26">
        <v>3600</v>
      </c>
      <c r="W24" s="26">
        <f t="shared" si="2"/>
        <v>141</v>
      </c>
      <c r="X24" s="26">
        <v>3732</v>
      </c>
      <c r="Y24" s="25">
        <v>22487</v>
      </c>
      <c r="Z24" s="26">
        <v>3981</v>
      </c>
      <c r="AA24" s="26">
        <v>4633</v>
      </c>
      <c r="AB24" s="26">
        <v>4812</v>
      </c>
      <c r="AC24" s="26">
        <f t="shared" si="3"/>
        <v>179</v>
      </c>
      <c r="AD24" s="27">
        <f t="shared" si="4"/>
        <v>3.8635873084394561</v>
      </c>
      <c r="AE24" s="28">
        <v>679</v>
      </c>
      <c r="AF24" s="29">
        <f>[1]Лист1!B25</f>
        <v>20734</v>
      </c>
      <c r="AG24" s="29"/>
      <c r="AH24" s="29">
        <v>24388</v>
      </c>
      <c r="AI24" s="30">
        <v>9194</v>
      </c>
      <c r="AJ24" s="30">
        <v>10685</v>
      </c>
      <c r="AK24" s="31">
        <f t="shared" si="5"/>
        <v>51.533712742355547</v>
      </c>
      <c r="AL24" s="31">
        <f t="shared" si="6"/>
        <v>47.516342775826033</v>
      </c>
      <c r="AM24" s="32">
        <v>13381</v>
      </c>
      <c r="AN24" s="32">
        <v>15698</v>
      </c>
      <c r="AO24" s="32">
        <v>16389</v>
      </c>
      <c r="AP24" s="32">
        <v>16499</v>
      </c>
      <c r="AQ24" s="32">
        <v>16741</v>
      </c>
      <c r="AR24" s="32">
        <v>16823</v>
      </c>
      <c r="AS24" s="32">
        <v>17109</v>
      </c>
      <c r="AT24" s="32">
        <v>17130</v>
      </c>
      <c r="AU24" s="32">
        <v>17346</v>
      </c>
      <c r="AV24" s="32">
        <v>17870</v>
      </c>
      <c r="AW24" s="32">
        <v>17912</v>
      </c>
      <c r="AX24" s="32">
        <v>17951</v>
      </c>
      <c r="AY24" s="32">
        <v>17952</v>
      </c>
      <c r="AZ24" s="32">
        <v>17958</v>
      </c>
      <c r="BA24" s="32">
        <v>17959</v>
      </c>
      <c r="BB24" s="32">
        <v>17965</v>
      </c>
      <c r="BC24" s="32">
        <v>18018</v>
      </c>
      <c r="BD24" s="32">
        <v>18161</v>
      </c>
      <c r="BE24" s="32">
        <v>18209</v>
      </c>
      <c r="BF24" s="33">
        <f t="shared" si="7"/>
        <v>0.70153354108577992</v>
      </c>
      <c r="BG24" s="34"/>
      <c r="BH24" s="34">
        <v>13</v>
      </c>
      <c r="BI24" s="34">
        <v>160</v>
      </c>
      <c r="BJ24" s="33">
        <f t="shared" si="8"/>
        <v>0.70239462030506805</v>
      </c>
      <c r="BK24" s="33">
        <f t="shared" si="9"/>
        <v>0.71125143513203215</v>
      </c>
      <c r="BL24" s="33">
        <f t="shared" si="10"/>
        <v>0.73273741184188945</v>
      </c>
      <c r="BM24" s="33">
        <f t="shared" si="11"/>
        <v>0.73445957028046582</v>
      </c>
      <c r="BN24" s="33">
        <f t="shared" si="12"/>
        <v>0.73605871740200102</v>
      </c>
      <c r="BO24" s="33">
        <f t="shared" si="13"/>
        <v>0.73609972117434808</v>
      </c>
      <c r="BP24" s="33">
        <f t="shared" si="14"/>
        <v>0.73634574380843043</v>
      </c>
      <c r="BQ24" s="33">
        <f t="shared" si="15"/>
        <v>0.73638674758077738</v>
      </c>
      <c r="BR24" s="33">
        <f t="shared" si="16"/>
        <v>0.73663277021485973</v>
      </c>
      <c r="BS24" s="33">
        <f t="shared" si="76"/>
        <v>0.73880597014925375</v>
      </c>
      <c r="BT24" s="33">
        <f t="shared" si="77"/>
        <v>0.74466950959488276</v>
      </c>
      <c r="BU24" s="33">
        <f t="shared" si="78"/>
        <v>0.74663769066754138</v>
      </c>
      <c r="BV24" s="35">
        <v>5110</v>
      </c>
      <c r="BW24" s="35">
        <v>622</v>
      </c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3">
        <f t="shared" ref="CK24:CK30" si="92">BX24/AH24</f>
        <v>0</v>
      </c>
      <c r="CL24" s="37">
        <v>5166</v>
      </c>
      <c r="CM24" s="37">
        <v>5466</v>
      </c>
      <c r="CN24" s="37">
        <v>6728</v>
      </c>
      <c r="CO24" s="37">
        <v>7142</v>
      </c>
      <c r="CP24" s="37">
        <v>7207</v>
      </c>
      <c r="CQ24" s="37">
        <v>7262</v>
      </c>
      <c r="CR24" s="37">
        <v>7373</v>
      </c>
      <c r="CS24" s="37">
        <v>7371</v>
      </c>
      <c r="CT24" s="37">
        <v>7383</v>
      </c>
      <c r="CU24" s="33">
        <f t="shared" ref="CU24:CU30" si="93">BY24/AH24</f>
        <v>0</v>
      </c>
      <c r="CV24" s="33">
        <f t="shared" ref="CV24:CV30" si="94">BZ24/AH24</f>
        <v>0</v>
      </c>
      <c r="CW24" s="33">
        <f t="shared" ref="CW24:CW30" si="95">CA24/AH24</f>
        <v>0</v>
      </c>
      <c r="CX24" s="33">
        <f t="shared" ref="CX24:CX30" si="96">CB24/AH24</f>
        <v>0</v>
      </c>
      <c r="CY24" s="33">
        <f t="shared" ref="CY24:CY30" si="97">CC24/AH24</f>
        <v>0</v>
      </c>
      <c r="CZ24" s="33">
        <f t="shared" ref="CZ24:CZ30" si="98">CD24/AH24</f>
        <v>0</v>
      </c>
      <c r="DA24" s="33">
        <f t="shared" ref="DA24:DA30" si="99">CE24/AH24</f>
        <v>0</v>
      </c>
      <c r="DB24" s="33">
        <f t="shared" ref="DB24:DB30" si="100">CF24/AH24</f>
        <v>0</v>
      </c>
      <c r="DC24" s="33">
        <f t="shared" ref="DC24:DC30" si="101">CG24/AH24</f>
        <v>0</v>
      </c>
      <c r="DD24" s="33">
        <f t="shared" ref="DD24:DD30" si="102">CH24/AH24</f>
        <v>0</v>
      </c>
      <c r="DE24" s="33">
        <f t="shared" si="91"/>
        <v>0</v>
      </c>
      <c r="DF24" s="33">
        <f t="shared" si="80"/>
        <v>0</v>
      </c>
      <c r="DG24" s="38">
        <f t="shared" si="28"/>
        <v>17109</v>
      </c>
      <c r="DH24" s="38">
        <f t="shared" si="28"/>
        <v>17130</v>
      </c>
      <c r="DI24" s="38">
        <f t="shared" si="28"/>
        <v>17346</v>
      </c>
      <c r="DJ24" s="38">
        <f t="shared" si="28"/>
        <v>17870</v>
      </c>
      <c r="DK24" s="38">
        <f t="shared" si="29"/>
        <v>17912</v>
      </c>
      <c r="DL24" s="38">
        <f t="shared" si="30"/>
        <v>17951</v>
      </c>
      <c r="DM24" s="38">
        <f t="shared" si="30"/>
        <v>17952</v>
      </c>
      <c r="DN24" s="38">
        <f t="shared" si="31"/>
        <v>17958</v>
      </c>
      <c r="DO24" s="38">
        <f t="shared" si="32"/>
        <v>17959</v>
      </c>
      <c r="DP24" s="38">
        <f t="shared" si="81"/>
        <v>17965</v>
      </c>
      <c r="DQ24" s="38">
        <f t="shared" si="81"/>
        <v>18018</v>
      </c>
      <c r="DR24" s="38">
        <f t="shared" si="82"/>
        <v>18161</v>
      </c>
      <c r="DS24" s="38">
        <f t="shared" si="82"/>
        <v>18209</v>
      </c>
      <c r="DT24" s="39">
        <f t="shared" si="33"/>
        <v>0.70153354108577992</v>
      </c>
      <c r="DU24" s="39">
        <f t="shared" si="34"/>
        <v>0.70239462030506805</v>
      </c>
      <c r="DV24" s="39">
        <f t="shared" si="35"/>
        <v>0.71125143513203215</v>
      </c>
      <c r="DW24" s="39">
        <f t="shared" si="36"/>
        <v>0.73273741184188945</v>
      </c>
      <c r="DX24" s="39">
        <f t="shared" si="37"/>
        <v>0.73445957028046582</v>
      </c>
      <c r="DY24" s="39">
        <f t="shared" si="38"/>
        <v>0.73605871740200102</v>
      </c>
      <c r="DZ24" s="39">
        <f t="shared" si="39"/>
        <v>0.73609972117434808</v>
      </c>
      <c r="EA24" s="39">
        <f t="shared" si="40"/>
        <v>0.73634574380843043</v>
      </c>
      <c r="EB24" s="39">
        <f t="shared" si="41"/>
        <v>0.73638674758077738</v>
      </c>
      <c r="EC24" s="39">
        <f t="shared" si="42"/>
        <v>0.73663277021485973</v>
      </c>
      <c r="ED24" s="39">
        <f t="shared" si="83"/>
        <v>0.73880597014925375</v>
      </c>
      <c r="EE24" s="39">
        <f t="shared" si="84"/>
        <v>0.74466950959488276</v>
      </c>
      <c r="EF24" s="39">
        <f t="shared" si="85"/>
        <v>0.74663769066754138</v>
      </c>
      <c r="EG24" s="40">
        <v>7473</v>
      </c>
      <c r="EH24" s="41">
        <f t="shared" si="43"/>
        <v>0.44342625639046979</v>
      </c>
      <c r="EI24" s="41">
        <f t="shared" si="44"/>
        <v>0.51596411690942412</v>
      </c>
      <c r="EJ24" s="41">
        <f t="shared" si="45"/>
        <v>0.65308189447284648</v>
      </c>
      <c r="EK24" s="41">
        <f t="shared" si="46"/>
        <v>0.76483071283881543</v>
      </c>
      <c r="EL24" s="41">
        <f t="shared" si="47"/>
        <v>0.79815761551075526</v>
      </c>
      <c r="EM24" s="41">
        <f t="shared" si="48"/>
        <v>0.8034629111604128</v>
      </c>
      <c r="EN24" s="41">
        <f t="shared" si="49"/>
        <v>0.80741776791743036</v>
      </c>
      <c r="EO24" s="33">
        <f t="shared" si="50"/>
        <v>0.68980646219452191</v>
      </c>
      <c r="EP24" s="41">
        <f t="shared" si="51"/>
        <v>0.24915597569209993</v>
      </c>
      <c r="EQ24" s="41">
        <f t="shared" si="52"/>
        <v>0.26362496382752965</v>
      </c>
      <c r="ER24" s="42">
        <v>29</v>
      </c>
      <c r="ES24" s="42">
        <v>28</v>
      </c>
      <c r="ET24" s="43">
        <v>40</v>
      </c>
      <c r="EU24" s="41">
        <f t="shared" si="53"/>
        <v>0.34445837754413039</v>
      </c>
      <c r="EV24" s="41">
        <f t="shared" si="54"/>
        <v>0.34759332497347351</v>
      </c>
      <c r="EW24" s="41">
        <f t="shared" si="55"/>
        <v>0.35024597279830233</v>
      </c>
      <c r="EX24" s="41">
        <f t="shared" si="56"/>
        <v>0.35559949840841132</v>
      </c>
      <c r="EY24" s="41">
        <f t="shared" si="57"/>
        <v>0.35550303848750842</v>
      </c>
      <c r="EZ24" s="44">
        <v>7507</v>
      </c>
      <c r="FA24" s="44">
        <v>7545</v>
      </c>
      <c r="FB24" s="44">
        <v>7602</v>
      </c>
      <c r="FC24" s="44">
        <v>7674</v>
      </c>
      <c r="FD24" s="44">
        <v>7669</v>
      </c>
      <c r="FE24" s="44">
        <v>7680</v>
      </c>
      <c r="FF24" s="44">
        <v>7680</v>
      </c>
      <c r="FG24" s="44">
        <v>7715</v>
      </c>
      <c r="FH24" s="44">
        <v>7792</v>
      </c>
      <c r="FI24" s="44">
        <v>7827</v>
      </c>
      <c r="FJ24" s="44">
        <v>7848</v>
      </c>
      <c r="FK24" s="44">
        <v>7963</v>
      </c>
      <c r="FL24" s="45">
        <v>7972</v>
      </c>
      <c r="FM24" s="33">
        <f t="shared" si="58"/>
        <v>0.30642119074954893</v>
      </c>
      <c r="FN24" s="46">
        <v>5500</v>
      </c>
      <c r="FO24" s="46">
        <v>622</v>
      </c>
      <c r="FP24" s="33">
        <f t="shared" si="59"/>
        <v>0.30781531900934889</v>
      </c>
      <c r="FQ24" s="33">
        <f t="shared" si="60"/>
        <v>0.30937346235853697</v>
      </c>
      <c r="FR24" s="33">
        <f t="shared" si="61"/>
        <v>0.31171067738231917</v>
      </c>
      <c r="FS24" s="33">
        <f t="shared" si="62"/>
        <v>0.3146629489913072</v>
      </c>
      <c r="FT24" s="33">
        <f t="shared" si="63"/>
        <v>0.31445793012957191</v>
      </c>
      <c r="FU24" s="33">
        <f t="shared" si="64"/>
        <v>0.31490897162538956</v>
      </c>
      <c r="FV24" s="33">
        <f t="shared" si="65"/>
        <v>0.31490897162538956</v>
      </c>
      <c r="FW24" s="33">
        <f t="shared" si="66"/>
        <v>0.31634410365753651</v>
      </c>
      <c r="FX24" s="33">
        <f t="shared" si="67"/>
        <v>0.31950139412825979</v>
      </c>
      <c r="FY24" s="33">
        <f t="shared" si="68"/>
        <v>0.32093652616040674</v>
      </c>
      <c r="FZ24" s="33">
        <f t="shared" si="69"/>
        <v>0.32179760537969493</v>
      </c>
      <c r="GA24" s="33">
        <f t="shared" si="89"/>
        <v>0.32651303919960634</v>
      </c>
      <c r="GB24" s="33">
        <f t="shared" si="86"/>
        <v>0.32688207315072987</v>
      </c>
      <c r="GC24" s="47">
        <f t="shared" si="87"/>
        <v>-0.41975561751681151</v>
      </c>
      <c r="GD24" s="48">
        <v>1</v>
      </c>
      <c r="GE24" s="48">
        <v>1</v>
      </c>
      <c r="GF24" s="48">
        <v>1</v>
      </c>
      <c r="GG24" s="48">
        <v>1</v>
      </c>
      <c r="GH24" s="48">
        <v>1</v>
      </c>
      <c r="GI24" s="48">
        <v>1</v>
      </c>
      <c r="GJ24" s="48">
        <v>1</v>
      </c>
      <c r="GK24" s="48">
        <v>1</v>
      </c>
      <c r="GL24" s="48">
        <v>1</v>
      </c>
      <c r="GM24" s="48">
        <v>1</v>
      </c>
      <c r="GN24" s="48">
        <v>1</v>
      </c>
      <c r="GO24" s="48">
        <v>2</v>
      </c>
      <c r="GP24" s="49">
        <f t="shared" ref="GP24:GP30" si="103">GO24/$HG$1</f>
        <v>0.2</v>
      </c>
      <c r="GQ24" s="56">
        <f>BI24/(FO24/100)</f>
        <v>25.723472668810292</v>
      </c>
      <c r="GR24" s="50">
        <f t="shared" ref="GR24:GR30" si="104">FO24/(AF24/100)</f>
        <v>2.9999035400790972</v>
      </c>
      <c r="GS24" s="51">
        <f>BI24/(AF24/100)</f>
        <v>0.77167936722291885</v>
      </c>
      <c r="GT24" s="52">
        <f>FN24*FO24</f>
        <v>3421000</v>
      </c>
      <c r="GU24" s="52">
        <f>FN24*BI24</f>
        <v>880000</v>
      </c>
      <c r="GV24" s="53">
        <v>132897.29999999999</v>
      </c>
      <c r="GW24" s="53">
        <v>3363659.16</v>
      </c>
      <c r="GX24" s="53">
        <f t="shared" ref="GX24:GX30" si="105">GU24-GV24</f>
        <v>747102.7</v>
      </c>
      <c r="GY24" s="52">
        <v>57340.84</v>
      </c>
      <c r="GZ24" s="53">
        <f>GT24-GV24</f>
        <v>3288102.7</v>
      </c>
      <c r="HA24" s="53">
        <v>622</v>
      </c>
      <c r="HB24" s="53">
        <v>60</v>
      </c>
      <c r="HC24" s="54">
        <f t="shared" si="73"/>
        <v>23.208256969229286</v>
      </c>
      <c r="HD24" s="54">
        <f t="shared" si="74"/>
        <v>21.399030550985014</v>
      </c>
      <c r="HE24" s="48">
        <f t="shared" si="75"/>
        <v>6.269894858686216E-2</v>
      </c>
    </row>
    <row r="25" spans="1:213" x14ac:dyDescent="0.25">
      <c r="A25" s="23" t="s">
        <v>239</v>
      </c>
      <c r="B25" s="24">
        <v>2</v>
      </c>
      <c r="C25" s="24">
        <v>7</v>
      </c>
      <c r="D25" s="24">
        <f t="shared" si="0"/>
        <v>3268</v>
      </c>
      <c r="E25" s="24">
        <v>164</v>
      </c>
      <c r="F25" s="24">
        <v>107</v>
      </c>
      <c r="G25" s="24">
        <v>75</v>
      </c>
      <c r="H25" s="24">
        <v>33</v>
      </c>
      <c r="I25" s="24">
        <v>1030</v>
      </c>
      <c r="J25" s="24">
        <v>448</v>
      </c>
      <c r="K25" s="24">
        <v>0</v>
      </c>
      <c r="L25" s="24">
        <v>381</v>
      </c>
      <c r="M25" s="24">
        <v>1030</v>
      </c>
      <c r="N25" s="24">
        <v>7</v>
      </c>
      <c r="O25" s="24">
        <v>7</v>
      </c>
      <c r="P25" s="24">
        <v>8</v>
      </c>
      <c r="Q25" s="24">
        <v>8</v>
      </c>
      <c r="R25" s="24">
        <f t="shared" si="1"/>
        <v>0</v>
      </c>
      <c r="S25" s="79">
        <v>6031</v>
      </c>
      <c r="T25" s="26">
        <v>1408</v>
      </c>
      <c r="U25" s="26">
        <v>1553</v>
      </c>
      <c r="V25" s="26">
        <v>1581</v>
      </c>
      <c r="W25" s="26">
        <f t="shared" si="2"/>
        <v>145</v>
      </c>
      <c r="X25" s="26">
        <v>1605</v>
      </c>
      <c r="Y25" s="79">
        <v>6178</v>
      </c>
      <c r="Z25" s="26">
        <v>1846</v>
      </c>
      <c r="AA25" s="26">
        <v>2215</v>
      </c>
      <c r="AB25" s="26">
        <v>2243</v>
      </c>
      <c r="AC25" s="26">
        <f t="shared" si="3"/>
        <v>28</v>
      </c>
      <c r="AD25" s="27">
        <f t="shared" si="4"/>
        <v>1.2641083521444696</v>
      </c>
      <c r="AE25" s="28">
        <v>464</v>
      </c>
      <c r="AF25" s="29">
        <v>6031</v>
      </c>
      <c r="AG25" s="29"/>
      <c r="AH25" s="29">
        <v>6380</v>
      </c>
      <c r="AI25" s="30">
        <v>2564</v>
      </c>
      <c r="AJ25" s="30">
        <v>3315</v>
      </c>
      <c r="AK25" s="31">
        <f t="shared" si="5"/>
        <v>54.966008953739014</v>
      </c>
      <c r="AL25" s="31">
        <f t="shared" si="6"/>
        <v>53.658141793460665</v>
      </c>
      <c r="AM25" s="32">
        <v>3502</v>
      </c>
      <c r="AN25" s="32">
        <v>3610</v>
      </c>
      <c r="AO25" s="32">
        <v>3750</v>
      </c>
      <c r="AP25" s="32">
        <v>3897</v>
      </c>
      <c r="AQ25" s="32">
        <v>3925</v>
      </c>
      <c r="AR25" s="32">
        <v>4031</v>
      </c>
      <c r="AS25" s="32">
        <v>4230</v>
      </c>
      <c r="AT25" s="32">
        <v>4236</v>
      </c>
      <c r="AU25" s="32">
        <v>4246</v>
      </c>
      <c r="AV25" s="32">
        <v>4276</v>
      </c>
      <c r="AW25" s="32">
        <v>4316</v>
      </c>
      <c r="AX25" s="32">
        <v>4195</v>
      </c>
      <c r="AY25" s="32">
        <v>4157</v>
      </c>
      <c r="AZ25" s="32">
        <v>4146</v>
      </c>
      <c r="BA25" s="32">
        <v>4155</v>
      </c>
      <c r="BB25" s="32">
        <v>4144</v>
      </c>
      <c r="BC25" s="32">
        <v>4125</v>
      </c>
      <c r="BD25" s="32">
        <v>4125</v>
      </c>
      <c r="BE25" s="32">
        <v>4125</v>
      </c>
      <c r="BF25" s="33">
        <f t="shared" si="7"/>
        <v>0.6630094043887147</v>
      </c>
      <c r="BG25" s="34"/>
      <c r="BH25" s="34"/>
      <c r="BI25" s="34"/>
      <c r="BJ25" s="33">
        <f t="shared" si="8"/>
        <v>0.66394984326018813</v>
      </c>
      <c r="BK25" s="33">
        <f t="shared" si="9"/>
        <v>0.66551724137931034</v>
      </c>
      <c r="BL25" s="33">
        <f t="shared" si="10"/>
        <v>0.67021943573667708</v>
      </c>
      <c r="BM25" s="33">
        <f t="shared" si="11"/>
        <v>0.67648902821316614</v>
      </c>
      <c r="BN25" s="33">
        <f t="shared" si="12"/>
        <v>0.65752351097178685</v>
      </c>
      <c r="BO25" s="33">
        <f t="shared" si="13"/>
        <v>0.65156739811912223</v>
      </c>
      <c r="BP25" s="33">
        <f t="shared" si="14"/>
        <v>0.6498432601880878</v>
      </c>
      <c r="BQ25" s="33">
        <f t="shared" si="15"/>
        <v>0.65125391849529779</v>
      </c>
      <c r="BR25" s="33">
        <f t="shared" si="16"/>
        <v>0.64952978056426336</v>
      </c>
      <c r="BS25" s="33">
        <f t="shared" si="76"/>
        <v>0.64655172413793105</v>
      </c>
      <c r="BT25" s="33">
        <f t="shared" si="77"/>
        <v>0.64655172413793105</v>
      </c>
      <c r="BU25" s="33">
        <f t="shared" si="78"/>
        <v>0.64655172413793105</v>
      </c>
      <c r="BV25" s="35">
        <v>8780</v>
      </c>
      <c r="BW25" s="35">
        <v>252</v>
      </c>
      <c r="BX25" s="36"/>
      <c r="BY25" s="36"/>
      <c r="BZ25" s="36"/>
      <c r="CA25" s="36"/>
      <c r="CB25" s="36">
        <v>2</v>
      </c>
      <c r="CC25" s="36">
        <v>140</v>
      </c>
      <c r="CD25" s="36">
        <v>190</v>
      </c>
      <c r="CE25" s="36">
        <v>202</v>
      </c>
      <c r="CF25" s="36">
        <v>204</v>
      </c>
      <c r="CG25" s="36">
        <v>223</v>
      </c>
      <c r="CH25" s="36">
        <v>249</v>
      </c>
      <c r="CI25" s="36">
        <v>251</v>
      </c>
      <c r="CJ25" s="36">
        <v>251</v>
      </c>
      <c r="CK25" s="33">
        <f t="shared" si="92"/>
        <v>0</v>
      </c>
      <c r="CL25" s="37">
        <v>1709</v>
      </c>
      <c r="CM25" s="37">
        <v>1843</v>
      </c>
      <c r="CN25" s="37">
        <v>2088</v>
      </c>
      <c r="CO25" s="37">
        <v>2086</v>
      </c>
      <c r="CP25" s="37">
        <v>2066</v>
      </c>
      <c r="CQ25" s="37">
        <v>2075</v>
      </c>
      <c r="CR25" s="37">
        <v>2112</v>
      </c>
      <c r="CS25" s="37">
        <v>2117</v>
      </c>
      <c r="CT25" s="37">
        <v>2112</v>
      </c>
      <c r="CU25" s="33">
        <f t="shared" si="93"/>
        <v>0</v>
      </c>
      <c r="CV25" s="33">
        <f t="shared" si="94"/>
        <v>0</v>
      </c>
      <c r="CW25" s="33">
        <f t="shared" si="95"/>
        <v>0</v>
      </c>
      <c r="CX25" s="33">
        <f t="shared" si="96"/>
        <v>3.1347962382445143E-4</v>
      </c>
      <c r="CY25" s="33">
        <f t="shared" si="97"/>
        <v>2.1943573667711599E-2</v>
      </c>
      <c r="CZ25" s="33">
        <f t="shared" si="98"/>
        <v>2.9780564263322883E-2</v>
      </c>
      <c r="DA25" s="33">
        <f t="shared" si="99"/>
        <v>3.1661442006269594E-2</v>
      </c>
      <c r="DB25" s="33">
        <f t="shared" si="100"/>
        <v>3.1974921630094043E-2</v>
      </c>
      <c r="DC25" s="33">
        <f t="shared" si="101"/>
        <v>3.4952978056426331E-2</v>
      </c>
      <c r="DD25" s="33">
        <f t="shared" si="102"/>
        <v>3.9028213166144202E-2</v>
      </c>
      <c r="DE25" s="33">
        <f t="shared" si="91"/>
        <v>3.9341692789968651E-2</v>
      </c>
      <c r="DF25" s="33">
        <f t="shared" si="80"/>
        <v>3.9341692789968651E-2</v>
      </c>
      <c r="DG25" s="38">
        <f t="shared" si="28"/>
        <v>4230</v>
      </c>
      <c r="DH25" s="38">
        <f t="shared" si="28"/>
        <v>4236</v>
      </c>
      <c r="DI25" s="38">
        <f t="shared" si="28"/>
        <v>4246</v>
      </c>
      <c r="DJ25" s="38">
        <f t="shared" si="28"/>
        <v>4276</v>
      </c>
      <c r="DK25" s="38">
        <f t="shared" si="29"/>
        <v>4318</v>
      </c>
      <c r="DL25" s="38">
        <f t="shared" si="30"/>
        <v>4335</v>
      </c>
      <c r="DM25" s="38">
        <f t="shared" si="30"/>
        <v>4347</v>
      </c>
      <c r="DN25" s="38">
        <f t="shared" si="31"/>
        <v>4348</v>
      </c>
      <c r="DO25" s="38">
        <f t="shared" si="32"/>
        <v>4359</v>
      </c>
      <c r="DP25" s="38">
        <f t="shared" si="81"/>
        <v>4367</v>
      </c>
      <c r="DQ25" s="38">
        <f t="shared" si="81"/>
        <v>4374</v>
      </c>
      <c r="DR25" s="38">
        <f t="shared" si="82"/>
        <v>4376</v>
      </c>
      <c r="DS25" s="38">
        <f t="shared" si="82"/>
        <v>4376</v>
      </c>
      <c r="DT25" s="39">
        <f t="shared" si="33"/>
        <v>0.6630094043887147</v>
      </c>
      <c r="DU25" s="39">
        <f t="shared" si="34"/>
        <v>0.66394984326018813</v>
      </c>
      <c r="DV25" s="39">
        <f t="shared" si="35"/>
        <v>0.66551724137931034</v>
      </c>
      <c r="DW25" s="39">
        <f t="shared" si="36"/>
        <v>0.67021943573667708</v>
      </c>
      <c r="DX25" s="39">
        <f t="shared" si="37"/>
        <v>0.67680250783699059</v>
      </c>
      <c r="DY25" s="39">
        <f t="shared" si="38"/>
        <v>0.67946708463949845</v>
      </c>
      <c r="DZ25" s="39">
        <f t="shared" si="39"/>
        <v>0.6813479623824451</v>
      </c>
      <c r="EA25" s="39">
        <f t="shared" si="40"/>
        <v>0.68150470219435733</v>
      </c>
      <c r="EB25" s="39">
        <f t="shared" si="41"/>
        <v>0.68322884012539187</v>
      </c>
      <c r="EC25" s="39">
        <f t="shared" si="42"/>
        <v>0.68448275862068964</v>
      </c>
      <c r="ED25" s="39">
        <f t="shared" si="83"/>
        <v>0.68557993730407518</v>
      </c>
      <c r="EE25" s="39">
        <f t="shared" si="84"/>
        <v>0.68589341692789974</v>
      </c>
      <c r="EF25" s="39">
        <f t="shared" si="85"/>
        <v>0.68589341692789974</v>
      </c>
      <c r="EG25" s="40">
        <v>2179</v>
      </c>
      <c r="EH25" s="41">
        <f t="shared" si="43"/>
        <v>0.42513679323495274</v>
      </c>
      <c r="EI25" s="41">
        <f t="shared" si="44"/>
        <v>0.54966008953739021</v>
      </c>
      <c r="EJ25" s="41">
        <f t="shared" si="45"/>
        <v>0.58066655612667883</v>
      </c>
      <c r="EK25" s="41">
        <f t="shared" si="46"/>
        <v>0.59857403415685628</v>
      </c>
      <c r="EL25" s="41">
        <f t="shared" si="47"/>
        <v>0.62178743160338257</v>
      </c>
      <c r="EM25" s="41">
        <f t="shared" si="48"/>
        <v>0.64616149892223507</v>
      </c>
      <c r="EN25" s="41">
        <f t="shared" si="49"/>
        <v>0.65080417841154037</v>
      </c>
      <c r="EO25" s="33">
        <f t="shared" si="50"/>
        <v>0.63181818181818183</v>
      </c>
      <c r="EP25" s="41">
        <f t="shared" si="51"/>
        <v>0.28336925882938152</v>
      </c>
      <c r="EQ25" s="41">
        <f t="shared" si="52"/>
        <v>0.30558779638534239</v>
      </c>
      <c r="ER25" s="70">
        <v>42</v>
      </c>
      <c r="ES25" s="70">
        <v>40</v>
      </c>
      <c r="ET25" s="71">
        <v>26.67</v>
      </c>
      <c r="EU25" s="41">
        <f t="shared" si="53"/>
        <v>0.34587962195324157</v>
      </c>
      <c r="EV25" s="41">
        <f t="shared" si="54"/>
        <v>0.34256342231802356</v>
      </c>
      <c r="EW25" s="41">
        <f t="shared" si="55"/>
        <v>0.34405571215387165</v>
      </c>
      <c r="EX25" s="41">
        <f t="shared" si="56"/>
        <v>0.35019068147902505</v>
      </c>
      <c r="EY25" s="41">
        <f t="shared" si="57"/>
        <v>0.35101973138782955</v>
      </c>
      <c r="EZ25" s="44">
        <v>2180</v>
      </c>
      <c r="FA25" s="44">
        <v>2191</v>
      </c>
      <c r="FB25" s="44">
        <v>2233</v>
      </c>
      <c r="FC25" s="44">
        <v>2232</v>
      </c>
      <c r="FD25" s="44">
        <v>2235</v>
      </c>
      <c r="FE25" s="44">
        <v>2238</v>
      </c>
      <c r="FF25" s="44">
        <v>2238</v>
      </c>
      <c r="FG25" s="44">
        <v>2246</v>
      </c>
      <c r="FH25" s="44">
        <v>2293</v>
      </c>
      <c r="FI25" s="44">
        <v>2335</v>
      </c>
      <c r="FJ25" s="44">
        <v>2335</v>
      </c>
      <c r="FK25" s="44">
        <v>2338</v>
      </c>
      <c r="FL25" s="45">
        <v>2338</v>
      </c>
      <c r="FM25" s="33">
        <f t="shared" si="58"/>
        <v>0.34153605015673982</v>
      </c>
      <c r="FN25" s="46">
        <v>3500</v>
      </c>
      <c r="FO25" s="72">
        <v>1508</v>
      </c>
      <c r="FP25" s="33">
        <f t="shared" si="59"/>
        <v>0.34169278996865204</v>
      </c>
      <c r="FQ25" s="33">
        <f t="shared" si="60"/>
        <v>0.34341692789968653</v>
      </c>
      <c r="FR25" s="33">
        <f t="shared" si="61"/>
        <v>0.35</v>
      </c>
      <c r="FS25" s="33">
        <f t="shared" si="62"/>
        <v>0.34984326018808776</v>
      </c>
      <c r="FT25" s="33">
        <f t="shared" si="63"/>
        <v>0.35031347962382448</v>
      </c>
      <c r="FU25" s="33">
        <f t="shared" si="64"/>
        <v>0.35078369905956114</v>
      </c>
      <c r="FV25" s="33">
        <f t="shared" si="65"/>
        <v>0.35078369905956114</v>
      </c>
      <c r="FW25" s="33">
        <f t="shared" si="66"/>
        <v>0.35203761755485896</v>
      </c>
      <c r="FX25" s="33">
        <f t="shared" si="67"/>
        <v>0.35940438871473357</v>
      </c>
      <c r="FY25" s="33">
        <f t="shared" si="68"/>
        <v>0.36598746081504702</v>
      </c>
      <c r="FZ25" s="33">
        <f t="shared" si="69"/>
        <v>0.36598746081504702</v>
      </c>
      <c r="GA25" s="33">
        <f t="shared" si="89"/>
        <v>0.36645768025078368</v>
      </c>
      <c r="GB25" s="33">
        <f t="shared" si="86"/>
        <v>0.36645768025078368</v>
      </c>
      <c r="GC25" s="47">
        <f t="shared" si="87"/>
        <v>-0.31943573667711606</v>
      </c>
      <c r="GD25" s="73">
        <v>0</v>
      </c>
      <c r="GE25" s="73">
        <v>0</v>
      </c>
      <c r="GF25" s="73">
        <v>5</v>
      </c>
      <c r="GG25" s="73">
        <v>7</v>
      </c>
      <c r="GH25" s="73">
        <v>7</v>
      </c>
      <c r="GI25" s="73">
        <v>7</v>
      </c>
      <c r="GJ25" s="73">
        <v>7</v>
      </c>
      <c r="GK25" s="73">
        <v>7</v>
      </c>
      <c r="GL25" s="73">
        <v>7</v>
      </c>
      <c r="GM25" s="73">
        <v>7</v>
      </c>
      <c r="GN25" s="73">
        <v>7</v>
      </c>
      <c r="GO25" s="73">
        <v>7</v>
      </c>
      <c r="GP25" s="49">
        <f t="shared" si="103"/>
        <v>0.7</v>
      </c>
      <c r="GQ25" s="56"/>
      <c r="GR25" s="50">
        <f t="shared" si="104"/>
        <v>25.00414524954402</v>
      </c>
      <c r="GS25" s="51"/>
      <c r="GT25" s="52"/>
      <c r="GU25" s="52"/>
      <c r="GV25" s="53"/>
      <c r="GW25" s="53">
        <v>5129035.1500000004</v>
      </c>
      <c r="GX25" s="53">
        <f t="shared" si="105"/>
        <v>0</v>
      </c>
      <c r="GY25" s="52"/>
      <c r="GZ25" s="53"/>
      <c r="HA25" s="53"/>
      <c r="HB25" s="53"/>
      <c r="HC25" s="54">
        <f t="shared" si="73"/>
        <v>37.191178908970322</v>
      </c>
      <c r="HD25" s="54">
        <f t="shared" si="74"/>
        <v>36.306247976691488</v>
      </c>
      <c r="HE25" s="48">
        <f t="shared" si="75"/>
        <v>0</v>
      </c>
    </row>
    <row r="26" spans="1:213" x14ac:dyDescent="0.25">
      <c r="A26" s="23" t="s">
        <v>240</v>
      </c>
      <c r="B26" s="24">
        <v>2</v>
      </c>
      <c r="C26" s="24">
        <v>10</v>
      </c>
      <c r="D26" s="24">
        <f t="shared" si="0"/>
        <v>1118</v>
      </c>
      <c r="E26" s="24">
        <v>30</v>
      </c>
      <c r="F26" s="24">
        <v>0</v>
      </c>
      <c r="G26" s="24">
        <v>295</v>
      </c>
      <c r="H26" s="24">
        <v>0</v>
      </c>
      <c r="I26" s="24">
        <v>275</v>
      </c>
      <c r="J26" s="24">
        <v>270</v>
      </c>
      <c r="K26" s="24">
        <v>0</v>
      </c>
      <c r="L26" s="24">
        <v>222</v>
      </c>
      <c r="M26" s="24">
        <v>26</v>
      </c>
      <c r="N26" s="24">
        <v>10</v>
      </c>
      <c r="O26" s="24">
        <v>11</v>
      </c>
      <c r="P26" s="24">
        <v>11</v>
      </c>
      <c r="Q26" s="24">
        <v>11</v>
      </c>
      <c r="R26" s="24">
        <f t="shared" si="1"/>
        <v>0</v>
      </c>
      <c r="S26" s="80">
        <v>2752</v>
      </c>
      <c r="T26" s="24">
        <v>377</v>
      </c>
      <c r="U26" s="24">
        <v>382</v>
      </c>
      <c r="V26" s="24">
        <v>384</v>
      </c>
      <c r="W26" s="26">
        <f t="shared" si="2"/>
        <v>5</v>
      </c>
      <c r="X26" s="26">
        <v>387</v>
      </c>
      <c r="Y26" s="80">
        <v>3054</v>
      </c>
      <c r="Z26" s="26">
        <v>485</v>
      </c>
      <c r="AA26" s="26">
        <v>856</v>
      </c>
      <c r="AB26" s="26">
        <v>945</v>
      </c>
      <c r="AC26" s="26">
        <f t="shared" si="3"/>
        <v>89</v>
      </c>
      <c r="AD26" s="27">
        <f t="shared" si="4"/>
        <v>10.397196261682243</v>
      </c>
      <c r="AE26" s="28">
        <v>20</v>
      </c>
      <c r="AF26" s="29">
        <v>3054</v>
      </c>
      <c r="AG26" s="73">
        <v>2291</v>
      </c>
      <c r="AH26" s="29">
        <v>3243</v>
      </c>
      <c r="AI26" s="30">
        <v>1511</v>
      </c>
      <c r="AJ26" s="30">
        <v>1405</v>
      </c>
      <c r="AK26" s="31">
        <f t="shared" si="5"/>
        <v>51.053779069767444</v>
      </c>
      <c r="AL26" s="31">
        <f t="shared" si="6"/>
        <v>46.005239030779308</v>
      </c>
      <c r="AM26" s="32">
        <v>1305</v>
      </c>
      <c r="AN26" s="32">
        <v>1346</v>
      </c>
      <c r="AO26" s="32">
        <v>1370</v>
      </c>
      <c r="AP26" s="32">
        <v>1522</v>
      </c>
      <c r="AQ26" s="32">
        <v>2026</v>
      </c>
      <c r="AR26" s="32">
        <v>2141</v>
      </c>
      <c r="AS26" s="32">
        <v>2209</v>
      </c>
      <c r="AT26" s="32">
        <v>2218</v>
      </c>
      <c r="AU26" s="32">
        <v>1805</v>
      </c>
      <c r="AV26" s="32">
        <v>1814</v>
      </c>
      <c r="AW26" s="32">
        <v>1980</v>
      </c>
      <c r="AX26" s="32">
        <v>1996</v>
      </c>
      <c r="AY26" s="32">
        <v>2000</v>
      </c>
      <c r="AZ26" s="32">
        <v>2000</v>
      </c>
      <c r="BA26" s="32">
        <v>2006</v>
      </c>
      <c r="BB26" s="32">
        <v>2037</v>
      </c>
      <c r="BC26" s="32">
        <v>2094</v>
      </c>
      <c r="BD26" s="32">
        <v>2116</v>
      </c>
      <c r="BE26" s="32">
        <v>2130</v>
      </c>
      <c r="BF26" s="33">
        <f t="shared" si="7"/>
        <v>0.6811594202898551</v>
      </c>
      <c r="BG26" s="34">
        <v>52</v>
      </c>
      <c r="BH26" s="34">
        <v>186</v>
      </c>
      <c r="BI26" s="34">
        <v>466</v>
      </c>
      <c r="BJ26" s="33">
        <f t="shared" si="8"/>
        <v>0.6839346284304656</v>
      </c>
      <c r="BK26" s="33">
        <f t="shared" si="9"/>
        <v>0.5565834104224483</v>
      </c>
      <c r="BL26" s="33">
        <f t="shared" si="10"/>
        <v>0.55935861856305891</v>
      </c>
      <c r="BM26" s="33">
        <f t="shared" si="11"/>
        <v>0.61054579093432004</v>
      </c>
      <c r="BN26" s="33">
        <f t="shared" si="12"/>
        <v>0.61547949429540549</v>
      </c>
      <c r="BO26" s="33">
        <f t="shared" si="13"/>
        <v>0.6167129201356768</v>
      </c>
      <c r="BP26" s="33">
        <f t="shared" si="14"/>
        <v>0.6167129201356768</v>
      </c>
      <c r="BQ26" s="33">
        <f t="shared" si="15"/>
        <v>0.61856305889608387</v>
      </c>
      <c r="BR26" s="33">
        <f t="shared" si="16"/>
        <v>0.62812210915818689</v>
      </c>
      <c r="BS26" s="33">
        <f t="shared" si="76"/>
        <v>0.64569842738205363</v>
      </c>
      <c r="BT26" s="33">
        <f t="shared" si="77"/>
        <v>0.65248226950354615</v>
      </c>
      <c r="BU26" s="33">
        <f t="shared" si="78"/>
        <v>0.65679925994449584</v>
      </c>
      <c r="BV26" s="35">
        <v>16020</v>
      </c>
      <c r="BW26" s="35">
        <v>466</v>
      </c>
      <c r="BX26" s="36"/>
      <c r="BY26" s="36"/>
      <c r="BZ26" s="36">
        <v>455</v>
      </c>
      <c r="CA26" s="36">
        <v>463</v>
      </c>
      <c r="CB26" s="36">
        <v>466</v>
      </c>
      <c r="CC26" s="36">
        <v>466</v>
      </c>
      <c r="CD26" s="36">
        <v>466</v>
      </c>
      <c r="CE26" s="36">
        <v>466</v>
      </c>
      <c r="CF26" s="36">
        <v>466</v>
      </c>
      <c r="CG26" s="36">
        <v>466</v>
      </c>
      <c r="CH26" s="36">
        <v>466</v>
      </c>
      <c r="CI26" s="36">
        <v>466</v>
      </c>
      <c r="CJ26" s="36">
        <v>466</v>
      </c>
      <c r="CK26" s="33">
        <f t="shared" si="92"/>
        <v>0</v>
      </c>
      <c r="CL26" s="37">
        <v>1260</v>
      </c>
      <c r="CM26" s="37">
        <v>1297</v>
      </c>
      <c r="CN26" s="37">
        <v>1463</v>
      </c>
      <c r="CO26" s="37">
        <v>1557</v>
      </c>
      <c r="CP26" s="37">
        <v>1615</v>
      </c>
      <c r="CQ26" s="37">
        <v>1621</v>
      </c>
      <c r="CR26" s="37">
        <v>1643</v>
      </c>
      <c r="CS26" s="37">
        <v>1645</v>
      </c>
      <c r="CT26" s="37">
        <v>1645</v>
      </c>
      <c r="CU26" s="33">
        <f t="shared" si="93"/>
        <v>0</v>
      </c>
      <c r="CV26" s="33">
        <f t="shared" si="94"/>
        <v>0.14030218933086649</v>
      </c>
      <c r="CW26" s="33">
        <f t="shared" si="95"/>
        <v>0.14276904101140919</v>
      </c>
      <c r="CX26" s="33">
        <f t="shared" si="96"/>
        <v>0.1436941103916127</v>
      </c>
      <c r="CY26" s="33">
        <f t="shared" si="97"/>
        <v>0.1436941103916127</v>
      </c>
      <c r="CZ26" s="33">
        <f t="shared" si="98"/>
        <v>0.1436941103916127</v>
      </c>
      <c r="DA26" s="33">
        <f t="shared" si="99"/>
        <v>0.1436941103916127</v>
      </c>
      <c r="DB26" s="33">
        <f t="shared" si="100"/>
        <v>0.1436941103916127</v>
      </c>
      <c r="DC26" s="33">
        <f t="shared" si="101"/>
        <v>0.1436941103916127</v>
      </c>
      <c r="DD26" s="33">
        <f t="shared" si="102"/>
        <v>0.1436941103916127</v>
      </c>
      <c r="DE26" s="33">
        <f t="shared" si="91"/>
        <v>0.1436941103916127</v>
      </c>
      <c r="DF26" s="33">
        <f t="shared" si="80"/>
        <v>0.1436941103916127</v>
      </c>
      <c r="DG26" s="38">
        <f t="shared" si="28"/>
        <v>2209</v>
      </c>
      <c r="DH26" s="38">
        <f t="shared" si="28"/>
        <v>2218</v>
      </c>
      <c r="DI26" s="38">
        <f t="shared" si="28"/>
        <v>2260</v>
      </c>
      <c r="DJ26" s="38">
        <f t="shared" si="28"/>
        <v>2277</v>
      </c>
      <c r="DK26" s="38">
        <f t="shared" si="29"/>
        <v>2446</v>
      </c>
      <c r="DL26" s="38">
        <f t="shared" si="30"/>
        <v>2462</v>
      </c>
      <c r="DM26" s="38">
        <f t="shared" si="30"/>
        <v>2466</v>
      </c>
      <c r="DN26" s="38">
        <f t="shared" si="31"/>
        <v>2466</v>
      </c>
      <c r="DO26" s="38">
        <f t="shared" si="32"/>
        <v>2472</v>
      </c>
      <c r="DP26" s="38">
        <f t="shared" si="81"/>
        <v>2503</v>
      </c>
      <c r="DQ26" s="38">
        <f t="shared" si="81"/>
        <v>2560</v>
      </c>
      <c r="DR26" s="38">
        <f t="shared" si="82"/>
        <v>2582</v>
      </c>
      <c r="DS26" s="38">
        <f t="shared" si="82"/>
        <v>2596</v>
      </c>
      <c r="DT26" s="39">
        <f t="shared" si="33"/>
        <v>0.6811594202898551</v>
      </c>
      <c r="DU26" s="39">
        <f t="shared" si="34"/>
        <v>0.6839346284304656</v>
      </c>
      <c r="DV26" s="39">
        <f t="shared" si="35"/>
        <v>0.69688559975331488</v>
      </c>
      <c r="DW26" s="39">
        <f t="shared" si="36"/>
        <v>0.7021276595744681</v>
      </c>
      <c r="DX26" s="39">
        <f t="shared" si="37"/>
        <v>0.75423990132593277</v>
      </c>
      <c r="DY26" s="39">
        <f t="shared" si="38"/>
        <v>0.75917360468701822</v>
      </c>
      <c r="DZ26" s="39">
        <f t="shared" si="39"/>
        <v>0.76040703052728953</v>
      </c>
      <c r="EA26" s="39">
        <f t="shared" si="40"/>
        <v>0.76040703052728953</v>
      </c>
      <c r="EB26" s="39">
        <f t="shared" si="41"/>
        <v>0.7622571692876966</v>
      </c>
      <c r="EC26" s="39">
        <f t="shared" si="42"/>
        <v>0.77181621954979962</v>
      </c>
      <c r="ED26" s="39">
        <f t="shared" si="83"/>
        <v>0.78939253777366636</v>
      </c>
      <c r="EE26" s="39">
        <f t="shared" si="84"/>
        <v>0.79617637989515877</v>
      </c>
      <c r="EF26" s="39">
        <f t="shared" si="85"/>
        <v>0.80049337033610857</v>
      </c>
      <c r="EG26" s="48">
        <v>1659</v>
      </c>
      <c r="EH26" s="41">
        <f t="shared" si="43"/>
        <v>0.51178781925343808</v>
      </c>
      <c r="EI26" s="41">
        <f t="shared" si="44"/>
        <v>0.52095612311722328</v>
      </c>
      <c r="EJ26" s="41">
        <f t="shared" si="45"/>
        <v>0.57989521938441391</v>
      </c>
      <c r="EK26" s="41">
        <f t="shared" si="46"/>
        <v>0.59332023575638504</v>
      </c>
      <c r="EL26" s="41">
        <f t="shared" si="47"/>
        <v>0.6011787819253438</v>
      </c>
      <c r="EM26" s="41">
        <f t="shared" si="48"/>
        <v>0.65094957432874923</v>
      </c>
      <c r="EN26" s="41">
        <f t="shared" si="49"/>
        <v>0.66339227242960053</v>
      </c>
      <c r="EO26" s="33">
        <f t="shared" si="50"/>
        <v>0.6601911810052421</v>
      </c>
      <c r="EP26" s="41">
        <f t="shared" si="51"/>
        <v>0.412573673870334</v>
      </c>
      <c r="EQ26" s="41">
        <f t="shared" si="52"/>
        <v>0.42468893254747869</v>
      </c>
      <c r="ER26" s="70">
        <v>10</v>
      </c>
      <c r="ES26" s="70">
        <v>10</v>
      </c>
      <c r="ET26" s="71">
        <v>73.33</v>
      </c>
      <c r="EU26" s="41">
        <f t="shared" si="53"/>
        <v>0.50982318271119842</v>
      </c>
      <c r="EV26" s="41">
        <f t="shared" si="54"/>
        <v>0.52881466928618204</v>
      </c>
      <c r="EW26" s="41">
        <f t="shared" si="55"/>
        <v>0.5307793058284217</v>
      </c>
      <c r="EX26" s="41">
        <f t="shared" si="56"/>
        <v>0.53798297314996724</v>
      </c>
      <c r="EY26" s="41">
        <f t="shared" si="57"/>
        <v>0.53863785199738046</v>
      </c>
      <c r="EZ26" s="44">
        <v>1659</v>
      </c>
      <c r="FA26" s="44">
        <v>1659</v>
      </c>
      <c r="FB26" s="44">
        <v>1660</v>
      </c>
      <c r="FC26" s="44">
        <v>1662</v>
      </c>
      <c r="FD26" s="44">
        <v>1667</v>
      </c>
      <c r="FE26" s="44">
        <v>1666</v>
      </c>
      <c r="FF26" s="44">
        <v>1697</v>
      </c>
      <c r="FG26" s="44">
        <v>1706</v>
      </c>
      <c r="FH26" s="44">
        <v>1741</v>
      </c>
      <c r="FI26" s="44">
        <v>1742</v>
      </c>
      <c r="FJ26" s="44">
        <v>1771</v>
      </c>
      <c r="FK26" s="44">
        <v>1996</v>
      </c>
      <c r="FL26" s="45">
        <v>2002</v>
      </c>
      <c r="FM26" s="33">
        <f t="shared" si="58"/>
        <v>0.51156336725254392</v>
      </c>
      <c r="FN26" s="46">
        <v>6000</v>
      </c>
      <c r="FO26" s="72">
        <v>466</v>
      </c>
      <c r="FP26" s="33">
        <f t="shared" si="59"/>
        <v>0.51156336725254392</v>
      </c>
      <c r="FQ26" s="33">
        <f t="shared" si="60"/>
        <v>0.51156336725254392</v>
      </c>
      <c r="FR26" s="33">
        <f t="shared" si="61"/>
        <v>0.5118717237126118</v>
      </c>
      <c r="FS26" s="33">
        <f t="shared" si="62"/>
        <v>0.51248843663274746</v>
      </c>
      <c r="FT26" s="33">
        <f t="shared" si="63"/>
        <v>0.51403021893308665</v>
      </c>
      <c r="FU26" s="33">
        <f t="shared" si="64"/>
        <v>0.51372186247301876</v>
      </c>
      <c r="FV26" s="33">
        <f t="shared" si="65"/>
        <v>0.52328091273512178</v>
      </c>
      <c r="FW26" s="33">
        <f t="shared" si="66"/>
        <v>0.52605612087573239</v>
      </c>
      <c r="FX26" s="33">
        <f t="shared" si="67"/>
        <v>0.53684859697810672</v>
      </c>
      <c r="FY26" s="33">
        <f t="shared" si="68"/>
        <v>0.53715695343817449</v>
      </c>
      <c r="FZ26" s="33">
        <f t="shared" si="69"/>
        <v>0.54609929078014185</v>
      </c>
      <c r="GA26" s="33">
        <f t="shared" si="89"/>
        <v>0.61547949429540549</v>
      </c>
      <c r="GB26" s="33">
        <f t="shared" si="86"/>
        <v>0.61732963305581257</v>
      </c>
      <c r="GC26" s="47">
        <f t="shared" si="87"/>
        <v>-0.183163737280296</v>
      </c>
      <c r="GD26" s="73">
        <v>4</v>
      </c>
      <c r="GE26" s="73">
        <v>4</v>
      </c>
      <c r="GF26" s="73">
        <v>8</v>
      </c>
      <c r="GG26" s="73">
        <v>9</v>
      </c>
      <c r="GH26" s="73">
        <v>9</v>
      </c>
      <c r="GI26" s="73">
        <v>9</v>
      </c>
      <c r="GJ26" s="73">
        <v>9</v>
      </c>
      <c r="GK26" s="73">
        <v>10</v>
      </c>
      <c r="GL26" s="73">
        <v>10</v>
      </c>
      <c r="GM26" s="73">
        <v>10</v>
      </c>
      <c r="GN26" s="73">
        <v>10</v>
      </c>
      <c r="GO26" s="73">
        <v>10</v>
      </c>
      <c r="GP26" s="49">
        <f t="shared" si="103"/>
        <v>1</v>
      </c>
      <c r="GQ26" s="56">
        <f>BI26/(FO26/100)</f>
        <v>100</v>
      </c>
      <c r="GR26" s="50">
        <f t="shared" si="104"/>
        <v>15.258677144728226</v>
      </c>
      <c r="GS26" s="51">
        <f>BI26/(AF26/100)</f>
        <v>15.258677144728226</v>
      </c>
      <c r="GT26" s="52">
        <f>FN26*FO26</f>
        <v>2796000</v>
      </c>
      <c r="GU26" s="52">
        <f>FN26*BI26</f>
        <v>2796000</v>
      </c>
      <c r="GV26" s="53">
        <v>2695831.18</v>
      </c>
      <c r="GW26" s="53">
        <v>2696227.84</v>
      </c>
      <c r="GX26" s="53">
        <f t="shared" si="105"/>
        <v>100168.81999999983</v>
      </c>
      <c r="GY26" s="52">
        <v>99772.160000000003</v>
      </c>
      <c r="GZ26" s="53">
        <f>GT26-GV26</f>
        <v>100168.81999999983</v>
      </c>
      <c r="HA26" s="53">
        <v>466</v>
      </c>
      <c r="HB26" s="53">
        <v>466</v>
      </c>
      <c r="HC26" s="54">
        <f t="shared" si="73"/>
        <v>34.338662790697676</v>
      </c>
      <c r="HD26" s="54">
        <f t="shared" si="74"/>
        <v>30.943025540275048</v>
      </c>
      <c r="HE26" s="48">
        <f t="shared" si="75"/>
        <v>6.0903732809430258</v>
      </c>
    </row>
    <row r="27" spans="1:213" x14ac:dyDescent="0.25">
      <c r="A27" s="23" t="s">
        <v>241</v>
      </c>
      <c r="B27" s="24">
        <v>2</v>
      </c>
      <c r="C27" s="24">
        <v>5</v>
      </c>
      <c r="D27" s="24">
        <f t="shared" si="0"/>
        <v>905</v>
      </c>
      <c r="E27" s="24">
        <v>54</v>
      </c>
      <c r="F27" s="24">
        <v>31</v>
      </c>
      <c r="G27" s="24">
        <v>126</v>
      </c>
      <c r="H27" s="24">
        <v>20</v>
      </c>
      <c r="I27" s="24">
        <v>408</v>
      </c>
      <c r="J27" s="24">
        <v>204</v>
      </c>
      <c r="K27" s="24">
        <v>0</v>
      </c>
      <c r="L27" s="24">
        <v>62</v>
      </c>
      <c r="M27" s="24">
        <v>0</v>
      </c>
      <c r="N27" s="24">
        <v>7</v>
      </c>
      <c r="O27" s="24">
        <v>7</v>
      </c>
      <c r="P27" s="24">
        <v>7</v>
      </c>
      <c r="Q27" s="24">
        <v>7</v>
      </c>
      <c r="R27" s="24">
        <f t="shared" si="1"/>
        <v>0</v>
      </c>
      <c r="S27" s="25">
        <v>1535</v>
      </c>
      <c r="T27" s="26">
        <v>672</v>
      </c>
      <c r="U27" s="26">
        <v>685</v>
      </c>
      <c r="V27" s="26">
        <v>699</v>
      </c>
      <c r="W27" s="26">
        <f t="shared" si="2"/>
        <v>13</v>
      </c>
      <c r="X27" s="26">
        <v>739</v>
      </c>
      <c r="Y27" s="25">
        <v>1548</v>
      </c>
      <c r="Z27" s="26">
        <v>781</v>
      </c>
      <c r="AA27" s="26">
        <v>794</v>
      </c>
      <c r="AB27" s="26">
        <v>824</v>
      </c>
      <c r="AC27" s="26">
        <f t="shared" si="3"/>
        <v>30</v>
      </c>
      <c r="AD27" s="27">
        <f t="shared" si="4"/>
        <v>3.7783375314861458</v>
      </c>
      <c r="AE27" s="28">
        <v>592</v>
      </c>
      <c r="AF27" s="29">
        <f>[1]Лист1!B27</f>
        <v>1476</v>
      </c>
      <c r="AG27" s="73">
        <v>1107</v>
      </c>
      <c r="AH27" s="60">
        <v>1477</v>
      </c>
      <c r="AI27" s="30">
        <v>648</v>
      </c>
      <c r="AJ27" s="30">
        <v>639</v>
      </c>
      <c r="AK27" s="31">
        <f t="shared" si="5"/>
        <v>41.628664495114009</v>
      </c>
      <c r="AL27" s="31">
        <f t="shared" si="6"/>
        <v>41.279069767441861</v>
      </c>
      <c r="AM27" s="32">
        <v>645</v>
      </c>
      <c r="AN27" s="32">
        <v>642</v>
      </c>
      <c r="AO27" s="32">
        <v>656</v>
      </c>
      <c r="AP27" s="32">
        <v>672</v>
      </c>
      <c r="AQ27" s="32">
        <v>1129</v>
      </c>
      <c r="AR27" s="32">
        <v>1154</v>
      </c>
      <c r="AS27" s="32">
        <v>1160</v>
      </c>
      <c r="AT27" s="32">
        <v>1150</v>
      </c>
      <c r="AU27" s="32">
        <v>1048</v>
      </c>
      <c r="AV27" s="32">
        <v>1009</v>
      </c>
      <c r="AW27" s="32">
        <v>1009</v>
      </c>
      <c r="AX27" s="32">
        <v>1011</v>
      </c>
      <c r="AY27" s="32">
        <v>1012</v>
      </c>
      <c r="AZ27" s="32">
        <v>1011</v>
      </c>
      <c r="BA27" s="32">
        <v>1012</v>
      </c>
      <c r="BB27" s="32">
        <v>1012</v>
      </c>
      <c r="BC27" s="32">
        <v>1013</v>
      </c>
      <c r="BD27" s="32">
        <v>1017</v>
      </c>
      <c r="BE27" s="32">
        <v>1018</v>
      </c>
      <c r="BF27" s="33">
        <f t="shared" si="7"/>
        <v>0.78537576167907919</v>
      </c>
      <c r="BG27" s="34">
        <v>443</v>
      </c>
      <c r="BH27" s="34">
        <v>443</v>
      </c>
      <c r="BI27" s="34">
        <v>443</v>
      </c>
      <c r="BJ27" s="33">
        <f t="shared" si="8"/>
        <v>0.77860528097494919</v>
      </c>
      <c r="BK27" s="33">
        <f t="shared" si="9"/>
        <v>0.70954637779282326</v>
      </c>
      <c r="BL27" s="33">
        <f t="shared" si="10"/>
        <v>0.68314150304671628</v>
      </c>
      <c r="BM27" s="33">
        <f t="shared" si="11"/>
        <v>0.68314150304671628</v>
      </c>
      <c r="BN27" s="33">
        <f t="shared" si="12"/>
        <v>0.68449559918754233</v>
      </c>
      <c r="BO27" s="33">
        <f t="shared" si="13"/>
        <v>0.68517264725795535</v>
      </c>
      <c r="BP27" s="33">
        <f t="shared" si="14"/>
        <v>0.68449559918754233</v>
      </c>
      <c r="BQ27" s="33">
        <f t="shared" si="15"/>
        <v>0.68517264725795535</v>
      </c>
      <c r="BR27" s="33">
        <f t="shared" si="16"/>
        <v>0.68517264725795535</v>
      </c>
      <c r="BS27" s="33">
        <f t="shared" si="76"/>
        <v>0.68584969532836837</v>
      </c>
      <c r="BT27" s="33">
        <f t="shared" si="77"/>
        <v>0.68855788761002035</v>
      </c>
      <c r="BU27" s="33">
        <f t="shared" si="78"/>
        <v>0.68923493568043326</v>
      </c>
      <c r="BV27" s="35">
        <v>20440</v>
      </c>
      <c r="BW27" s="35">
        <v>148</v>
      </c>
      <c r="BX27" s="36"/>
      <c r="BY27" s="36">
        <v>17</v>
      </c>
      <c r="BZ27" s="36">
        <v>110</v>
      </c>
      <c r="CA27" s="36">
        <v>148</v>
      </c>
      <c r="CB27" s="36">
        <v>148</v>
      </c>
      <c r="CC27" s="36">
        <v>148</v>
      </c>
      <c r="CD27" s="36">
        <v>148</v>
      </c>
      <c r="CE27" s="36">
        <v>148</v>
      </c>
      <c r="CF27" s="36">
        <v>148</v>
      </c>
      <c r="CG27" s="36">
        <v>148</v>
      </c>
      <c r="CH27" s="36">
        <v>148</v>
      </c>
      <c r="CI27" s="36">
        <v>148</v>
      </c>
      <c r="CJ27" s="36">
        <v>148</v>
      </c>
      <c r="CK27" s="33">
        <f t="shared" si="92"/>
        <v>0</v>
      </c>
      <c r="CL27" s="37">
        <v>904</v>
      </c>
      <c r="CM27" s="37">
        <v>911</v>
      </c>
      <c r="CN27" s="37">
        <v>923</v>
      </c>
      <c r="CO27" s="37">
        <v>924</v>
      </c>
      <c r="CP27" s="37">
        <v>980</v>
      </c>
      <c r="CQ27" s="37">
        <v>986</v>
      </c>
      <c r="CR27" s="37">
        <v>1035</v>
      </c>
      <c r="CS27" s="37">
        <v>1063</v>
      </c>
      <c r="CT27" s="37">
        <v>1106</v>
      </c>
      <c r="CU27" s="33">
        <f t="shared" si="93"/>
        <v>1.1509817197020988E-2</v>
      </c>
      <c r="CV27" s="33">
        <f t="shared" si="94"/>
        <v>7.4475287745429927E-2</v>
      </c>
      <c r="CW27" s="33">
        <f t="shared" si="95"/>
        <v>0.1002031144211239</v>
      </c>
      <c r="CX27" s="33">
        <f t="shared" si="96"/>
        <v>0.1002031144211239</v>
      </c>
      <c r="CY27" s="33">
        <f t="shared" si="97"/>
        <v>0.1002031144211239</v>
      </c>
      <c r="CZ27" s="33">
        <f t="shared" si="98"/>
        <v>0.1002031144211239</v>
      </c>
      <c r="DA27" s="33">
        <f t="shared" si="99"/>
        <v>0.1002031144211239</v>
      </c>
      <c r="DB27" s="33">
        <f t="shared" si="100"/>
        <v>0.1002031144211239</v>
      </c>
      <c r="DC27" s="33">
        <f t="shared" si="101"/>
        <v>0.1002031144211239</v>
      </c>
      <c r="DD27" s="33">
        <f t="shared" si="102"/>
        <v>0.1002031144211239</v>
      </c>
      <c r="DE27" s="33">
        <f t="shared" si="91"/>
        <v>0.1002031144211239</v>
      </c>
      <c r="DF27" s="33">
        <f t="shared" si="80"/>
        <v>0.1002031144211239</v>
      </c>
      <c r="DG27" s="38">
        <f t="shared" si="28"/>
        <v>1160</v>
      </c>
      <c r="DH27" s="38">
        <f t="shared" si="28"/>
        <v>1167</v>
      </c>
      <c r="DI27" s="38">
        <f t="shared" si="28"/>
        <v>1158</v>
      </c>
      <c r="DJ27" s="38">
        <f t="shared" si="28"/>
        <v>1157</v>
      </c>
      <c r="DK27" s="38">
        <f t="shared" si="29"/>
        <v>1157</v>
      </c>
      <c r="DL27" s="38">
        <f t="shared" si="30"/>
        <v>1159</v>
      </c>
      <c r="DM27" s="38">
        <f t="shared" si="30"/>
        <v>1160</v>
      </c>
      <c r="DN27" s="38">
        <f t="shared" si="31"/>
        <v>1159</v>
      </c>
      <c r="DO27" s="38">
        <f t="shared" si="32"/>
        <v>1160</v>
      </c>
      <c r="DP27" s="38">
        <f t="shared" si="81"/>
        <v>1160</v>
      </c>
      <c r="DQ27" s="38">
        <f t="shared" si="81"/>
        <v>1161</v>
      </c>
      <c r="DR27" s="38">
        <f t="shared" si="82"/>
        <v>1165</v>
      </c>
      <c r="DS27" s="38">
        <f t="shared" si="82"/>
        <v>1166</v>
      </c>
      <c r="DT27" s="39">
        <f t="shared" si="33"/>
        <v>0.78537576167907919</v>
      </c>
      <c r="DU27" s="39">
        <f t="shared" si="34"/>
        <v>0.79011509817197023</v>
      </c>
      <c r="DV27" s="39">
        <f t="shared" si="35"/>
        <v>0.78402166553825325</v>
      </c>
      <c r="DW27" s="39">
        <f t="shared" si="36"/>
        <v>0.78334461746784023</v>
      </c>
      <c r="DX27" s="39">
        <f t="shared" si="37"/>
        <v>0.78334461746784023</v>
      </c>
      <c r="DY27" s="39">
        <f t="shared" si="38"/>
        <v>0.78469871360866617</v>
      </c>
      <c r="DZ27" s="39">
        <f t="shared" si="39"/>
        <v>0.78537576167907919</v>
      </c>
      <c r="EA27" s="39">
        <f t="shared" si="40"/>
        <v>0.78469871360866617</v>
      </c>
      <c r="EB27" s="39">
        <f t="shared" si="41"/>
        <v>0.78537576167907919</v>
      </c>
      <c r="EC27" s="39">
        <f t="shared" si="42"/>
        <v>0.78537576167907919</v>
      </c>
      <c r="ED27" s="39">
        <f t="shared" si="83"/>
        <v>0.78605280974949221</v>
      </c>
      <c r="EE27" s="39">
        <f t="shared" si="84"/>
        <v>0.78876100203114419</v>
      </c>
      <c r="EF27" s="39">
        <f t="shared" si="85"/>
        <v>0.78943805010155721</v>
      </c>
      <c r="EG27" s="40">
        <v>1117</v>
      </c>
      <c r="EH27" s="41">
        <f t="shared" si="43"/>
        <v>0.73915989159891604</v>
      </c>
      <c r="EI27" s="41">
        <f t="shared" si="44"/>
        <v>0.73306233062330628</v>
      </c>
      <c r="EJ27" s="41">
        <f t="shared" si="45"/>
        <v>0.73712737127371275</v>
      </c>
      <c r="EK27" s="41">
        <f t="shared" si="46"/>
        <v>0.73509485094850946</v>
      </c>
      <c r="EL27" s="41">
        <f t="shared" si="47"/>
        <v>0.74457994579945797</v>
      </c>
      <c r="EM27" s="41">
        <f t="shared" si="48"/>
        <v>0.75542005420054203</v>
      </c>
      <c r="EN27" s="41">
        <f t="shared" si="49"/>
        <v>0.76490514905149054</v>
      </c>
      <c r="EO27" s="33">
        <f t="shared" si="50"/>
        <v>0.78131347325660117</v>
      </c>
      <c r="EP27" s="41">
        <f t="shared" si="51"/>
        <v>0.61246612466124661</v>
      </c>
      <c r="EQ27" s="41">
        <f t="shared" si="52"/>
        <v>0.61720867208672092</v>
      </c>
      <c r="ER27" s="42">
        <v>24</v>
      </c>
      <c r="ES27" s="42">
        <v>24</v>
      </c>
      <c r="ET27" s="43">
        <v>100</v>
      </c>
      <c r="EU27" s="41">
        <f t="shared" si="53"/>
        <v>0.62601626016260159</v>
      </c>
      <c r="EV27" s="41">
        <f t="shared" si="54"/>
        <v>0.66395663956639561</v>
      </c>
      <c r="EW27" s="41">
        <f t="shared" si="55"/>
        <v>0.66802168021680219</v>
      </c>
      <c r="EX27" s="41">
        <f t="shared" si="56"/>
        <v>0.70121951219512191</v>
      </c>
      <c r="EY27" s="41">
        <f t="shared" si="57"/>
        <v>0.72018970189701892</v>
      </c>
      <c r="EZ27" s="44">
        <v>1117</v>
      </c>
      <c r="FA27" s="44">
        <v>1116</v>
      </c>
      <c r="FB27" s="44">
        <v>1116</v>
      </c>
      <c r="FC27" s="44">
        <v>1115</v>
      </c>
      <c r="FD27" s="44">
        <v>1115</v>
      </c>
      <c r="FE27" s="44">
        <v>1116</v>
      </c>
      <c r="FF27" s="44">
        <v>1116</v>
      </c>
      <c r="FG27" s="44">
        <v>1116</v>
      </c>
      <c r="FH27" s="44">
        <v>1116</v>
      </c>
      <c r="FI27" s="44">
        <v>1116</v>
      </c>
      <c r="FJ27" s="44">
        <v>1115</v>
      </c>
      <c r="FK27" s="44">
        <v>1116</v>
      </c>
      <c r="FL27" s="45">
        <v>1115</v>
      </c>
      <c r="FM27" s="33">
        <f t="shared" si="58"/>
        <v>0.75626269465132023</v>
      </c>
      <c r="FN27" s="46">
        <v>6700</v>
      </c>
      <c r="FO27" s="46">
        <v>443</v>
      </c>
      <c r="FP27" s="33">
        <f t="shared" si="59"/>
        <v>0.75626269465132023</v>
      </c>
      <c r="FQ27" s="33">
        <f t="shared" si="60"/>
        <v>0.75558564658090721</v>
      </c>
      <c r="FR27" s="33">
        <f t="shared" si="61"/>
        <v>0.75558564658090721</v>
      </c>
      <c r="FS27" s="33">
        <f t="shared" si="62"/>
        <v>0.7549085985104943</v>
      </c>
      <c r="FT27" s="33">
        <f t="shared" si="63"/>
        <v>0.7549085985104943</v>
      </c>
      <c r="FU27" s="33">
        <f t="shared" si="64"/>
        <v>0.75558564658090721</v>
      </c>
      <c r="FV27" s="33">
        <f t="shared" si="65"/>
        <v>0.75558564658090721</v>
      </c>
      <c r="FW27" s="33">
        <f t="shared" si="66"/>
        <v>0.75558564658090721</v>
      </c>
      <c r="FX27" s="33">
        <f t="shared" si="67"/>
        <v>0.75558564658090721</v>
      </c>
      <c r="FY27" s="33">
        <f t="shared" si="68"/>
        <v>0.75558564658090721</v>
      </c>
      <c r="FZ27" s="33">
        <f t="shared" si="69"/>
        <v>0.7549085985104943</v>
      </c>
      <c r="GA27" s="33">
        <f t="shared" si="89"/>
        <v>0.75558564658090721</v>
      </c>
      <c r="GB27" s="33">
        <f t="shared" si="86"/>
        <v>0.7549085985104943</v>
      </c>
      <c r="GC27" s="47">
        <f t="shared" si="87"/>
        <v>-3.452945159106291E-2</v>
      </c>
      <c r="GD27" s="48">
        <v>8</v>
      </c>
      <c r="GE27" s="48">
        <v>9</v>
      </c>
      <c r="GF27" s="48">
        <v>9</v>
      </c>
      <c r="GG27" s="48">
        <v>9</v>
      </c>
      <c r="GH27" s="48">
        <v>10</v>
      </c>
      <c r="GI27" s="48">
        <v>10</v>
      </c>
      <c r="GJ27" s="48">
        <v>10</v>
      </c>
      <c r="GK27" s="48">
        <v>10</v>
      </c>
      <c r="GL27" s="48">
        <v>10</v>
      </c>
      <c r="GM27" s="48">
        <v>10</v>
      </c>
      <c r="GN27" s="48">
        <v>10</v>
      </c>
      <c r="GO27" s="48">
        <v>10</v>
      </c>
      <c r="GP27" s="49">
        <f t="shared" si="103"/>
        <v>1</v>
      </c>
      <c r="GQ27" s="56">
        <f>BI27/(FO27/100)</f>
        <v>100</v>
      </c>
      <c r="GR27" s="50">
        <f t="shared" si="104"/>
        <v>30.013550135501355</v>
      </c>
      <c r="GS27" s="51">
        <f>BI27/(AF27/100)</f>
        <v>30.013550135501355</v>
      </c>
      <c r="GT27" s="52">
        <f>FN27*FO27</f>
        <v>2968100</v>
      </c>
      <c r="GU27" s="52">
        <f>FN27*BI27</f>
        <v>2968100</v>
      </c>
      <c r="GV27" s="53">
        <v>1906343.83</v>
      </c>
      <c r="GW27" s="53">
        <v>2720264.33</v>
      </c>
      <c r="GX27" s="53">
        <f t="shared" si="105"/>
        <v>1061756.17</v>
      </c>
      <c r="GY27" s="52">
        <v>247835.67</v>
      </c>
      <c r="GZ27" s="53">
        <f>GT27-GV27</f>
        <v>1061756.17</v>
      </c>
      <c r="HA27" s="53">
        <v>885</v>
      </c>
      <c r="HB27" s="53">
        <v>608</v>
      </c>
      <c r="HC27" s="54">
        <f t="shared" si="73"/>
        <v>53.680781758957657</v>
      </c>
      <c r="HD27" s="54">
        <f t="shared" si="74"/>
        <v>53.229974160206716</v>
      </c>
      <c r="HE27" s="48">
        <f t="shared" si="75"/>
        <v>30.013550135501355</v>
      </c>
    </row>
    <row r="28" spans="1:213" x14ac:dyDescent="0.25">
      <c r="A28" s="23" t="s">
        <v>242</v>
      </c>
      <c r="B28" s="24">
        <v>3</v>
      </c>
      <c r="C28" s="24">
        <v>15</v>
      </c>
      <c r="D28" s="24">
        <f t="shared" si="0"/>
        <v>3111</v>
      </c>
      <c r="E28" s="24">
        <v>122</v>
      </c>
      <c r="F28" s="24">
        <v>0</v>
      </c>
      <c r="G28" s="24">
        <v>56</v>
      </c>
      <c r="H28" s="24">
        <v>41</v>
      </c>
      <c r="I28" s="24">
        <v>646</v>
      </c>
      <c r="J28" s="24">
        <v>370</v>
      </c>
      <c r="K28" s="24">
        <v>0</v>
      </c>
      <c r="L28" s="24">
        <v>1876</v>
      </c>
      <c r="M28" s="24">
        <v>0</v>
      </c>
      <c r="N28" s="24">
        <v>15</v>
      </c>
      <c r="O28" s="24">
        <v>15</v>
      </c>
      <c r="P28" s="24">
        <v>15</v>
      </c>
      <c r="Q28" s="24">
        <v>16</v>
      </c>
      <c r="R28" s="24">
        <f t="shared" si="1"/>
        <v>1</v>
      </c>
      <c r="S28" s="25">
        <v>5781</v>
      </c>
      <c r="T28" s="26">
        <v>63</v>
      </c>
      <c r="U28" s="26">
        <v>76</v>
      </c>
      <c r="V28" s="26">
        <v>498</v>
      </c>
      <c r="W28" s="26">
        <f t="shared" si="2"/>
        <v>13</v>
      </c>
      <c r="X28" s="26">
        <v>1763</v>
      </c>
      <c r="Y28" s="25">
        <v>5840</v>
      </c>
      <c r="Z28" s="26">
        <v>2346</v>
      </c>
      <c r="AA28" s="26">
        <v>2409</v>
      </c>
      <c r="AB28" s="26">
        <v>2436</v>
      </c>
      <c r="AC28" s="26">
        <f t="shared" si="3"/>
        <v>27</v>
      </c>
      <c r="AD28" s="27">
        <f t="shared" si="4"/>
        <v>1.1207970112079702</v>
      </c>
      <c r="AE28" s="28">
        <v>5</v>
      </c>
      <c r="AF28" s="29">
        <f>[1]Лист1!B28</f>
        <v>5840</v>
      </c>
      <c r="AG28" s="56">
        <v>4380</v>
      </c>
      <c r="AH28" s="60">
        <v>5663</v>
      </c>
      <c r="AI28" s="30">
        <v>2625</v>
      </c>
      <c r="AJ28" s="30">
        <v>2049</v>
      </c>
      <c r="AK28" s="31">
        <f t="shared" si="5"/>
        <v>35.443694862480541</v>
      </c>
      <c r="AL28" s="31">
        <f t="shared" si="6"/>
        <v>35.085616438356162</v>
      </c>
      <c r="AM28" s="32">
        <v>2039</v>
      </c>
      <c r="AN28" s="32">
        <v>2039</v>
      </c>
      <c r="AO28" s="32">
        <v>2043</v>
      </c>
      <c r="AP28" s="32">
        <v>2107</v>
      </c>
      <c r="AQ28" s="32">
        <v>2930</v>
      </c>
      <c r="AR28" s="32">
        <v>3078</v>
      </c>
      <c r="AS28" s="32">
        <v>3214</v>
      </c>
      <c r="AT28" s="32">
        <v>3311</v>
      </c>
      <c r="AU28" s="32">
        <v>3403</v>
      </c>
      <c r="AV28" s="32">
        <v>3501</v>
      </c>
      <c r="AW28" s="32">
        <v>3645</v>
      </c>
      <c r="AX28" s="32">
        <v>3685</v>
      </c>
      <c r="AY28" s="32">
        <v>3713</v>
      </c>
      <c r="AZ28" s="32">
        <v>3719</v>
      </c>
      <c r="BA28" s="32">
        <v>3729</v>
      </c>
      <c r="BB28" s="32">
        <v>3576</v>
      </c>
      <c r="BC28" s="32">
        <v>3539</v>
      </c>
      <c r="BD28" s="32">
        <v>3452</v>
      </c>
      <c r="BE28" s="32">
        <v>3429</v>
      </c>
      <c r="BF28" s="33">
        <f t="shared" si="7"/>
        <v>0.56754370475013249</v>
      </c>
      <c r="BG28" s="34">
        <v>2</v>
      </c>
      <c r="BH28" s="34">
        <v>617</v>
      </c>
      <c r="BI28" s="34">
        <v>685</v>
      </c>
      <c r="BJ28" s="33">
        <f t="shared" si="8"/>
        <v>0.58467243510506794</v>
      </c>
      <c r="BK28" s="33">
        <f t="shared" si="9"/>
        <v>0.60091824121490378</v>
      </c>
      <c r="BL28" s="33">
        <f t="shared" si="10"/>
        <v>0.61822355641885929</v>
      </c>
      <c r="BM28" s="33">
        <f t="shared" si="11"/>
        <v>0.6436517746777326</v>
      </c>
      <c r="BN28" s="33">
        <f t="shared" si="12"/>
        <v>0.65071516863853085</v>
      </c>
      <c r="BO28" s="33">
        <f t="shared" si="13"/>
        <v>0.65565954441108953</v>
      </c>
      <c r="BP28" s="33">
        <f t="shared" si="14"/>
        <v>0.6567190535052092</v>
      </c>
      <c r="BQ28" s="33">
        <f t="shared" si="15"/>
        <v>0.65848490199540877</v>
      </c>
      <c r="BR28" s="33">
        <f t="shared" si="16"/>
        <v>0.63146742009535584</v>
      </c>
      <c r="BS28" s="33">
        <f t="shared" si="76"/>
        <v>0.62493378068161753</v>
      </c>
      <c r="BT28" s="33">
        <f t="shared" si="77"/>
        <v>0.60957089881688153</v>
      </c>
      <c r="BU28" s="33">
        <f t="shared" si="78"/>
        <v>0.60550944728942258</v>
      </c>
      <c r="BV28" s="35">
        <v>5740</v>
      </c>
      <c r="BW28" s="35">
        <v>799</v>
      </c>
      <c r="BX28" s="36"/>
      <c r="BY28" s="36"/>
      <c r="BZ28" s="36"/>
      <c r="CA28" s="36"/>
      <c r="CB28" s="36"/>
      <c r="CC28" s="36"/>
      <c r="CD28" s="36"/>
      <c r="CE28" s="36"/>
      <c r="CF28" s="36"/>
      <c r="CG28" s="36">
        <v>160</v>
      </c>
      <c r="CH28" s="36">
        <v>197</v>
      </c>
      <c r="CI28" s="36">
        <v>282</v>
      </c>
      <c r="CJ28" s="36">
        <v>304</v>
      </c>
      <c r="CK28" s="33">
        <f t="shared" si="92"/>
        <v>0</v>
      </c>
      <c r="CL28" s="37">
        <v>1183</v>
      </c>
      <c r="CM28" s="37">
        <v>1223</v>
      </c>
      <c r="CN28" s="37">
        <v>1433</v>
      </c>
      <c r="CO28" s="37">
        <v>1497</v>
      </c>
      <c r="CP28" s="37">
        <v>1499</v>
      </c>
      <c r="CQ28" s="37">
        <v>1497</v>
      </c>
      <c r="CR28" s="37">
        <v>1558</v>
      </c>
      <c r="CS28" s="37">
        <v>1559</v>
      </c>
      <c r="CT28" s="37">
        <v>1562</v>
      </c>
      <c r="CU28" s="33">
        <f t="shared" si="93"/>
        <v>0</v>
      </c>
      <c r="CV28" s="33">
        <f t="shared" si="94"/>
        <v>0</v>
      </c>
      <c r="CW28" s="33">
        <f t="shared" si="95"/>
        <v>0</v>
      </c>
      <c r="CX28" s="33">
        <f t="shared" si="96"/>
        <v>0</v>
      </c>
      <c r="CY28" s="33">
        <f t="shared" si="97"/>
        <v>0</v>
      </c>
      <c r="CZ28" s="33">
        <f t="shared" si="98"/>
        <v>0</v>
      </c>
      <c r="DA28" s="33">
        <f t="shared" si="99"/>
        <v>0</v>
      </c>
      <c r="DB28" s="33">
        <f t="shared" si="100"/>
        <v>0</v>
      </c>
      <c r="DC28" s="33">
        <f t="shared" si="101"/>
        <v>2.8253575843192654E-2</v>
      </c>
      <c r="DD28" s="33">
        <f t="shared" si="102"/>
        <v>3.4787215256930952E-2</v>
      </c>
      <c r="DE28" s="33">
        <f t="shared" si="91"/>
        <v>4.9796927423627055E-2</v>
      </c>
      <c r="DF28" s="33">
        <f t="shared" si="80"/>
        <v>5.3681794102066041E-2</v>
      </c>
      <c r="DG28" s="38">
        <f t="shared" si="28"/>
        <v>3214</v>
      </c>
      <c r="DH28" s="38">
        <f t="shared" si="28"/>
        <v>3311</v>
      </c>
      <c r="DI28" s="38">
        <f t="shared" si="28"/>
        <v>3403</v>
      </c>
      <c r="DJ28" s="38">
        <f t="shared" si="28"/>
        <v>3501</v>
      </c>
      <c r="DK28" s="38">
        <f t="shared" si="29"/>
        <v>3645</v>
      </c>
      <c r="DL28" s="38">
        <f t="shared" si="30"/>
        <v>3685</v>
      </c>
      <c r="DM28" s="38">
        <f t="shared" si="30"/>
        <v>3713</v>
      </c>
      <c r="DN28" s="38">
        <f t="shared" si="31"/>
        <v>3719</v>
      </c>
      <c r="DO28" s="38">
        <f t="shared" si="32"/>
        <v>3729</v>
      </c>
      <c r="DP28" s="38">
        <f t="shared" si="81"/>
        <v>3736</v>
      </c>
      <c r="DQ28" s="38">
        <f t="shared" si="81"/>
        <v>3736</v>
      </c>
      <c r="DR28" s="38">
        <f t="shared" si="82"/>
        <v>3734</v>
      </c>
      <c r="DS28" s="38">
        <f t="shared" si="82"/>
        <v>3733</v>
      </c>
      <c r="DT28" s="39">
        <f t="shared" si="33"/>
        <v>0.56754370475013249</v>
      </c>
      <c r="DU28" s="39">
        <f t="shared" si="34"/>
        <v>0.58467243510506794</v>
      </c>
      <c r="DV28" s="39">
        <f t="shared" si="35"/>
        <v>0.60091824121490378</v>
      </c>
      <c r="DW28" s="39">
        <f t="shared" si="36"/>
        <v>0.61822355641885929</v>
      </c>
      <c r="DX28" s="39">
        <f t="shared" si="37"/>
        <v>0.6436517746777326</v>
      </c>
      <c r="DY28" s="39">
        <f t="shared" si="38"/>
        <v>0.65071516863853085</v>
      </c>
      <c r="DZ28" s="39">
        <f t="shared" si="39"/>
        <v>0.65565954441108953</v>
      </c>
      <c r="EA28" s="39">
        <f t="shared" si="40"/>
        <v>0.6567190535052092</v>
      </c>
      <c r="EB28" s="39">
        <f t="shared" si="41"/>
        <v>0.65848490199540877</v>
      </c>
      <c r="EC28" s="39">
        <f t="shared" si="42"/>
        <v>0.65972099593854849</v>
      </c>
      <c r="ED28" s="39">
        <f>DQ28/AH28</f>
        <v>0.65972099593854849</v>
      </c>
      <c r="EE28" s="39">
        <f t="shared" si="84"/>
        <v>0.6593678262405086</v>
      </c>
      <c r="EF28" s="39">
        <f t="shared" si="85"/>
        <v>0.65919124139148866</v>
      </c>
      <c r="EG28" s="40">
        <v>1599</v>
      </c>
      <c r="EH28" s="41">
        <f t="shared" si="43"/>
        <v>0.44982876712328768</v>
      </c>
      <c r="EI28" s="41">
        <f t="shared" si="44"/>
        <v>0.45650684931506852</v>
      </c>
      <c r="EJ28" s="41">
        <f t="shared" si="45"/>
        <v>0.46643835616438356</v>
      </c>
      <c r="EK28" s="41">
        <f t="shared" si="46"/>
        <v>0.46643835616438356</v>
      </c>
      <c r="EL28" s="41">
        <f t="shared" si="47"/>
        <v>0.4671232876712329</v>
      </c>
      <c r="EM28" s="41">
        <f t="shared" si="48"/>
        <v>0.4780821917808219</v>
      </c>
      <c r="EN28" s="41">
        <f t="shared" si="49"/>
        <v>0.50171232876712324</v>
      </c>
      <c r="EO28" s="33">
        <f t="shared" si="50"/>
        <v>0.54352816528341863</v>
      </c>
      <c r="EP28" s="41">
        <f t="shared" si="51"/>
        <v>0.20256849315068493</v>
      </c>
      <c r="EQ28" s="41">
        <f t="shared" si="52"/>
        <v>0.20941780821917808</v>
      </c>
      <c r="ER28" s="57">
        <v>38</v>
      </c>
      <c r="ES28" s="57">
        <v>36</v>
      </c>
      <c r="ET28" s="58">
        <v>80</v>
      </c>
      <c r="EU28" s="41">
        <f t="shared" si="53"/>
        <v>0.25633561643835617</v>
      </c>
      <c r="EV28" s="41">
        <f t="shared" si="54"/>
        <v>0.25667808219178084</v>
      </c>
      <c r="EW28" s="41">
        <f t="shared" si="55"/>
        <v>0.25633561643835617</v>
      </c>
      <c r="EX28" s="41">
        <f t="shared" si="56"/>
        <v>0.26678082191780822</v>
      </c>
      <c r="EY28" s="41">
        <f t="shared" si="57"/>
        <v>0.26695205479452055</v>
      </c>
      <c r="EZ28" s="44">
        <v>1596</v>
      </c>
      <c r="FA28" s="44">
        <v>1607</v>
      </c>
      <c r="FB28" s="44">
        <v>1625</v>
      </c>
      <c r="FC28" s="44">
        <v>1637</v>
      </c>
      <c r="FD28" s="44">
        <v>1643</v>
      </c>
      <c r="FE28" s="44">
        <v>1646</v>
      </c>
      <c r="FF28" s="44">
        <v>1689</v>
      </c>
      <c r="FG28" s="44">
        <v>1725</v>
      </c>
      <c r="FH28" s="44">
        <v>1753</v>
      </c>
      <c r="FI28" s="44">
        <v>1761</v>
      </c>
      <c r="FJ28" s="44">
        <v>1760</v>
      </c>
      <c r="FK28" s="44">
        <v>1762</v>
      </c>
      <c r="FL28" s="45">
        <v>1787</v>
      </c>
      <c r="FM28" s="33">
        <f t="shared" si="58"/>
        <v>0.28235917358290658</v>
      </c>
      <c r="FN28" s="46">
        <v>5200</v>
      </c>
      <c r="FO28" s="59">
        <v>943</v>
      </c>
      <c r="FP28" s="33">
        <f t="shared" si="59"/>
        <v>0.28182941903584674</v>
      </c>
      <c r="FQ28" s="33">
        <f t="shared" si="60"/>
        <v>0.28377185237506625</v>
      </c>
      <c r="FR28" s="33">
        <f t="shared" si="61"/>
        <v>0.28695037965742537</v>
      </c>
      <c r="FS28" s="33">
        <f t="shared" si="62"/>
        <v>0.28906939784566482</v>
      </c>
      <c r="FT28" s="33">
        <f t="shared" si="63"/>
        <v>0.29012890693978455</v>
      </c>
      <c r="FU28" s="33">
        <f t="shared" si="64"/>
        <v>0.29065866148684444</v>
      </c>
      <c r="FV28" s="33">
        <f t="shared" si="65"/>
        <v>0.29825180999470247</v>
      </c>
      <c r="FW28" s="33">
        <f t="shared" si="66"/>
        <v>0.30460886455942082</v>
      </c>
      <c r="FX28" s="33">
        <f t="shared" si="67"/>
        <v>0.30955324033197951</v>
      </c>
      <c r="FY28" s="33">
        <f t="shared" si="68"/>
        <v>0.31096591912413912</v>
      </c>
      <c r="FZ28" s="33">
        <f t="shared" si="69"/>
        <v>0.31078933427511918</v>
      </c>
      <c r="GA28" s="33">
        <f t="shared" si="89"/>
        <v>0.31114250397315912</v>
      </c>
      <c r="GB28" s="33">
        <f t="shared" si="86"/>
        <v>0.31555712519865797</v>
      </c>
      <c r="GC28" s="47">
        <f t="shared" si="87"/>
        <v>-0.34363411619283069</v>
      </c>
      <c r="GD28" s="56">
        <v>0</v>
      </c>
      <c r="GE28" s="56">
        <v>0</v>
      </c>
      <c r="GF28" s="56">
        <v>0</v>
      </c>
      <c r="GG28" s="56">
        <v>1</v>
      </c>
      <c r="GH28" s="56">
        <v>6</v>
      </c>
      <c r="GI28" s="56">
        <v>8</v>
      </c>
      <c r="GJ28" s="56">
        <v>8</v>
      </c>
      <c r="GK28" s="56">
        <v>8</v>
      </c>
      <c r="GL28" s="56">
        <v>9</v>
      </c>
      <c r="GM28" s="56">
        <v>10</v>
      </c>
      <c r="GN28" s="56">
        <v>10</v>
      </c>
      <c r="GO28" s="56">
        <v>10</v>
      </c>
      <c r="GP28" s="49">
        <f t="shared" si="103"/>
        <v>1</v>
      </c>
      <c r="GQ28" s="56">
        <f>BI28/(FO28/100)</f>
        <v>72.640509013785788</v>
      </c>
      <c r="GR28" s="50">
        <f t="shared" si="104"/>
        <v>16.147260273972602</v>
      </c>
      <c r="GS28" s="51">
        <f>BI28/(AF28/100)</f>
        <v>11.729452054794521</v>
      </c>
      <c r="GT28" s="52">
        <f>FN28*FO28</f>
        <v>4903600</v>
      </c>
      <c r="GU28" s="52">
        <f>FN28*BI28</f>
        <v>3562000</v>
      </c>
      <c r="GV28" s="53">
        <v>2675039.5499999998</v>
      </c>
      <c r="GW28" s="53">
        <v>4253911.3600000003</v>
      </c>
      <c r="GX28" s="53">
        <f t="shared" si="105"/>
        <v>886960.45000000019</v>
      </c>
      <c r="GY28" s="52">
        <v>649688.64</v>
      </c>
      <c r="GZ28" s="53">
        <f>GT28-GV28</f>
        <v>2228560.4500000002</v>
      </c>
      <c r="HA28" s="53">
        <v>943</v>
      </c>
      <c r="HB28" s="53">
        <v>646</v>
      </c>
      <c r="HC28" s="54">
        <f t="shared" si="73"/>
        <v>42.138038401660609</v>
      </c>
      <c r="HD28" s="54">
        <f t="shared" si="74"/>
        <v>41.712328767123289</v>
      </c>
      <c r="HE28" s="48">
        <f t="shared" si="75"/>
        <v>10.565068493150685</v>
      </c>
    </row>
    <row r="29" spans="1:213" x14ac:dyDescent="0.25">
      <c r="A29" s="23" t="s">
        <v>243</v>
      </c>
      <c r="B29" s="24">
        <v>3</v>
      </c>
      <c r="C29" s="24">
        <v>33</v>
      </c>
      <c r="D29" s="24">
        <f t="shared" si="0"/>
        <v>3599</v>
      </c>
      <c r="E29" s="24">
        <v>71</v>
      </c>
      <c r="F29" s="24">
        <v>0</v>
      </c>
      <c r="G29" s="24">
        <v>103</v>
      </c>
      <c r="H29" s="24">
        <v>42</v>
      </c>
      <c r="I29" s="24">
        <v>1090</v>
      </c>
      <c r="J29" s="24">
        <v>1539</v>
      </c>
      <c r="K29" s="24">
        <v>192</v>
      </c>
      <c r="L29" s="24">
        <v>504</v>
      </c>
      <c r="M29" s="24">
        <v>58</v>
      </c>
      <c r="N29" s="24">
        <v>35</v>
      </c>
      <c r="O29" s="24">
        <v>37</v>
      </c>
      <c r="P29" s="24">
        <v>37</v>
      </c>
      <c r="Q29" s="24">
        <v>37</v>
      </c>
      <c r="R29" s="24">
        <f t="shared" si="1"/>
        <v>0</v>
      </c>
      <c r="S29" s="25">
        <v>6864</v>
      </c>
      <c r="T29" s="26">
        <v>997</v>
      </c>
      <c r="U29" s="26">
        <v>1314</v>
      </c>
      <c r="V29" s="26">
        <v>1398</v>
      </c>
      <c r="W29" s="26">
        <f t="shared" si="2"/>
        <v>317</v>
      </c>
      <c r="X29" s="26">
        <v>1451</v>
      </c>
      <c r="Y29" s="25">
        <v>6956</v>
      </c>
      <c r="Z29" s="26">
        <v>2005</v>
      </c>
      <c r="AA29" s="26">
        <v>2305</v>
      </c>
      <c r="AB29" s="26">
        <v>2316</v>
      </c>
      <c r="AC29" s="26">
        <f t="shared" si="3"/>
        <v>11</v>
      </c>
      <c r="AD29" s="27">
        <f t="shared" si="4"/>
        <v>0.47722342733188716</v>
      </c>
      <c r="AE29" s="28">
        <v>262</v>
      </c>
      <c r="AF29" s="29">
        <f>[1]Лист1!B29</f>
        <v>6946</v>
      </c>
      <c r="AG29" s="29"/>
      <c r="AH29" s="60">
        <v>6666</v>
      </c>
      <c r="AI29" s="30">
        <v>4536</v>
      </c>
      <c r="AJ29" s="30">
        <v>4501</v>
      </c>
      <c r="AK29" s="31">
        <f t="shared" si="5"/>
        <v>65.574009324009324</v>
      </c>
      <c r="AL29" s="31">
        <f t="shared" si="6"/>
        <v>64.706728004600336</v>
      </c>
      <c r="AM29" s="32">
        <v>3975</v>
      </c>
      <c r="AN29" s="32">
        <v>4059</v>
      </c>
      <c r="AO29" s="32">
        <v>4093</v>
      </c>
      <c r="AP29" s="32">
        <v>4551</v>
      </c>
      <c r="AQ29" s="32">
        <v>5245</v>
      </c>
      <c r="AR29" s="32">
        <v>5247</v>
      </c>
      <c r="AS29" s="32">
        <v>5256</v>
      </c>
      <c r="AT29" s="32">
        <v>5228</v>
      </c>
      <c r="AU29" s="32">
        <v>4743</v>
      </c>
      <c r="AV29" s="32">
        <v>4633</v>
      </c>
      <c r="AW29" s="32">
        <v>4575</v>
      </c>
      <c r="AX29" s="32">
        <v>4536</v>
      </c>
      <c r="AY29" s="32">
        <v>4519</v>
      </c>
      <c r="AZ29" s="32">
        <v>4524</v>
      </c>
      <c r="BA29" s="32">
        <v>4516</v>
      </c>
      <c r="BB29" s="32">
        <v>4544</v>
      </c>
      <c r="BC29" s="32">
        <v>4549</v>
      </c>
      <c r="BD29" s="32">
        <v>4559</v>
      </c>
      <c r="BE29" s="32">
        <v>4565</v>
      </c>
      <c r="BF29" s="33">
        <f t="shared" si="7"/>
        <v>0.7884788478847885</v>
      </c>
      <c r="BG29" s="34"/>
      <c r="BH29" s="34">
        <v>99</v>
      </c>
      <c r="BI29" s="34">
        <v>691</v>
      </c>
      <c r="BJ29" s="33">
        <f t="shared" si="8"/>
        <v>0.78427842784278423</v>
      </c>
      <c r="BK29" s="33">
        <f t="shared" si="9"/>
        <v>0.7115211521152115</v>
      </c>
      <c r="BL29" s="33">
        <f t="shared" si="10"/>
        <v>0.69501950195019502</v>
      </c>
      <c r="BM29" s="33">
        <f t="shared" si="11"/>
        <v>0.68631863186318631</v>
      </c>
      <c r="BN29" s="33">
        <f t="shared" si="12"/>
        <v>0.68046804680468043</v>
      </c>
      <c r="BO29" s="33">
        <f t="shared" si="13"/>
        <v>0.67791779177917788</v>
      </c>
      <c r="BP29" s="33">
        <f t="shared" si="14"/>
        <v>0.67866786678667868</v>
      </c>
      <c r="BQ29" s="33">
        <f t="shared" si="15"/>
        <v>0.67746774677467747</v>
      </c>
      <c r="BR29" s="33">
        <f t="shared" si="16"/>
        <v>0.68166816681668163</v>
      </c>
      <c r="BS29" s="33">
        <f t="shared" si="76"/>
        <v>0.68241824182418243</v>
      </c>
      <c r="BT29" s="33">
        <f t="shared" si="77"/>
        <v>0.6839183918391839</v>
      </c>
      <c r="BU29" s="33">
        <f t="shared" si="78"/>
        <v>0.68481848184818483</v>
      </c>
      <c r="BV29" s="35">
        <v>15800</v>
      </c>
      <c r="BW29" s="35">
        <v>696</v>
      </c>
      <c r="BX29" s="36"/>
      <c r="BY29" s="36">
        <v>53</v>
      </c>
      <c r="BZ29" s="36">
        <v>514</v>
      </c>
      <c r="CA29" s="36">
        <v>622</v>
      </c>
      <c r="CB29" s="36">
        <v>674</v>
      </c>
      <c r="CC29" s="36">
        <v>681</v>
      </c>
      <c r="CD29" s="36">
        <v>696</v>
      </c>
      <c r="CE29" s="36">
        <v>696</v>
      </c>
      <c r="CF29" s="36">
        <v>696</v>
      </c>
      <c r="CG29" s="36">
        <v>696</v>
      </c>
      <c r="CH29" s="36">
        <v>696</v>
      </c>
      <c r="CI29" s="36">
        <v>696</v>
      </c>
      <c r="CJ29" s="36">
        <v>696</v>
      </c>
      <c r="CK29" s="33">
        <f t="shared" si="92"/>
        <v>0</v>
      </c>
      <c r="CL29" s="37">
        <v>2096</v>
      </c>
      <c r="CM29" s="37">
        <v>2128</v>
      </c>
      <c r="CN29" s="37">
        <v>2432</v>
      </c>
      <c r="CO29" s="37">
        <v>2619</v>
      </c>
      <c r="CP29" s="37">
        <v>2695</v>
      </c>
      <c r="CQ29" s="37">
        <v>2711</v>
      </c>
      <c r="CR29" s="37">
        <v>2797</v>
      </c>
      <c r="CS29" s="37">
        <v>2798</v>
      </c>
      <c r="CT29" s="37">
        <v>2839</v>
      </c>
      <c r="CU29" s="33">
        <f t="shared" si="93"/>
        <v>7.9507950795079507E-3</v>
      </c>
      <c r="CV29" s="33">
        <f t="shared" si="94"/>
        <v>7.7107710771077101E-2</v>
      </c>
      <c r="CW29" s="33">
        <f t="shared" si="95"/>
        <v>9.3309330933093307E-2</v>
      </c>
      <c r="CX29" s="33">
        <f t="shared" si="96"/>
        <v>0.10111011101110111</v>
      </c>
      <c r="CY29" s="33">
        <f t="shared" si="97"/>
        <v>0.10216021602160216</v>
      </c>
      <c r="CZ29" s="33">
        <f t="shared" si="98"/>
        <v>0.10441044104410441</v>
      </c>
      <c r="DA29" s="33">
        <f t="shared" si="99"/>
        <v>0.10441044104410441</v>
      </c>
      <c r="DB29" s="33">
        <f t="shared" si="100"/>
        <v>0.10441044104410441</v>
      </c>
      <c r="DC29" s="33">
        <f t="shared" si="101"/>
        <v>0.10441044104410441</v>
      </c>
      <c r="DD29" s="33">
        <f t="shared" si="102"/>
        <v>0.10441044104410441</v>
      </c>
      <c r="DE29" s="33">
        <f t="shared" si="91"/>
        <v>0.10441044104410441</v>
      </c>
      <c r="DF29" s="33">
        <f t="shared" si="80"/>
        <v>0.10441044104410441</v>
      </c>
      <c r="DG29" s="38">
        <f t="shared" si="28"/>
        <v>5256</v>
      </c>
      <c r="DH29" s="38">
        <f t="shared" si="28"/>
        <v>5281</v>
      </c>
      <c r="DI29" s="38">
        <f t="shared" si="28"/>
        <v>5257</v>
      </c>
      <c r="DJ29" s="38">
        <f t="shared" si="28"/>
        <v>5255</v>
      </c>
      <c r="DK29" s="38">
        <f t="shared" si="29"/>
        <v>5249</v>
      </c>
      <c r="DL29" s="38">
        <f t="shared" si="30"/>
        <v>5217</v>
      </c>
      <c r="DM29" s="38">
        <f t="shared" si="30"/>
        <v>5215</v>
      </c>
      <c r="DN29" s="38">
        <f t="shared" si="31"/>
        <v>5220</v>
      </c>
      <c r="DO29" s="38">
        <f t="shared" si="32"/>
        <v>5212</v>
      </c>
      <c r="DP29" s="38">
        <f t="shared" si="81"/>
        <v>5240</v>
      </c>
      <c r="DQ29" s="38">
        <f t="shared" si="81"/>
        <v>5245</v>
      </c>
      <c r="DR29" s="38">
        <f t="shared" si="82"/>
        <v>5255</v>
      </c>
      <c r="DS29" s="38">
        <f t="shared" si="82"/>
        <v>5261</v>
      </c>
      <c r="DT29" s="39">
        <f t="shared" si="33"/>
        <v>0.7884788478847885</v>
      </c>
      <c r="DU29" s="39">
        <f t="shared" si="34"/>
        <v>0.79222922292229225</v>
      </c>
      <c r="DV29" s="39">
        <f t="shared" si="35"/>
        <v>0.78862886288628864</v>
      </c>
      <c r="DW29" s="39">
        <f t="shared" si="36"/>
        <v>0.78832883288328837</v>
      </c>
      <c r="DX29" s="39">
        <f t="shared" si="37"/>
        <v>0.78742874287428744</v>
      </c>
      <c r="DY29" s="39">
        <f t="shared" si="38"/>
        <v>0.78262826282628262</v>
      </c>
      <c r="DZ29" s="39">
        <f t="shared" si="39"/>
        <v>0.78232823282328234</v>
      </c>
      <c r="EA29" s="39">
        <f t="shared" si="40"/>
        <v>0.78307830783078303</v>
      </c>
      <c r="EB29" s="39">
        <f t="shared" si="41"/>
        <v>0.78187818781878193</v>
      </c>
      <c r="EC29" s="39">
        <f t="shared" si="42"/>
        <v>0.78607860786078609</v>
      </c>
      <c r="ED29" s="39">
        <f t="shared" si="83"/>
        <v>0.78682868286828678</v>
      </c>
      <c r="EE29" s="39">
        <f t="shared" si="84"/>
        <v>0.78832883288328837</v>
      </c>
      <c r="EF29" s="39">
        <f t="shared" si="85"/>
        <v>0.78922892289228919</v>
      </c>
      <c r="EG29" s="40">
        <v>2844</v>
      </c>
      <c r="EH29" s="41">
        <f t="shared" si="43"/>
        <v>0.65303771955082057</v>
      </c>
      <c r="EI29" s="41">
        <f t="shared" si="44"/>
        <v>0.66225165562913912</v>
      </c>
      <c r="EJ29" s="41">
        <f t="shared" si="45"/>
        <v>0.671753527209905</v>
      </c>
      <c r="EK29" s="41">
        <f t="shared" si="46"/>
        <v>0.683846818312698</v>
      </c>
      <c r="EL29" s="41">
        <f t="shared" si="47"/>
        <v>0.6887417218543046</v>
      </c>
      <c r="EM29" s="41">
        <f t="shared" si="48"/>
        <v>0.75467895191477108</v>
      </c>
      <c r="EN29" s="41">
        <f t="shared" si="49"/>
        <v>0.75511085516844223</v>
      </c>
      <c r="EO29" s="33">
        <f t="shared" si="50"/>
        <v>0.78712871287128716</v>
      </c>
      <c r="EP29" s="41">
        <f t="shared" si="51"/>
        <v>0.30175640656492947</v>
      </c>
      <c r="EQ29" s="41">
        <f t="shared" si="52"/>
        <v>0.30636337460408869</v>
      </c>
      <c r="ER29" s="42">
        <v>90</v>
      </c>
      <c r="ES29" s="42">
        <v>59</v>
      </c>
      <c r="ET29" s="43">
        <v>73.33</v>
      </c>
      <c r="EU29" s="41">
        <f t="shared" si="53"/>
        <v>0.37705154045493811</v>
      </c>
      <c r="EV29" s="41">
        <f t="shared" si="54"/>
        <v>0.38799308954794126</v>
      </c>
      <c r="EW29" s="41">
        <f t="shared" si="55"/>
        <v>0.3902965735675209</v>
      </c>
      <c r="EX29" s="41">
        <f t="shared" si="56"/>
        <v>0.40267780017276128</v>
      </c>
      <c r="EY29" s="41">
        <f t="shared" si="57"/>
        <v>0.40282176792398505</v>
      </c>
      <c r="EZ29" s="44">
        <v>2845</v>
      </c>
      <c r="FA29" s="44">
        <v>2845</v>
      </c>
      <c r="FB29" s="44">
        <v>2870</v>
      </c>
      <c r="FC29" s="44">
        <v>2996</v>
      </c>
      <c r="FD29" s="44">
        <v>3036</v>
      </c>
      <c r="FE29" s="44">
        <v>3047</v>
      </c>
      <c r="FF29" s="44">
        <v>3107</v>
      </c>
      <c r="FG29" s="44">
        <v>3185</v>
      </c>
      <c r="FH29" s="44">
        <v>3836</v>
      </c>
      <c r="FI29" s="44">
        <v>4022</v>
      </c>
      <c r="FJ29" s="44">
        <v>4036</v>
      </c>
      <c r="FK29" s="44">
        <v>4081</v>
      </c>
      <c r="FL29" s="45">
        <v>4279</v>
      </c>
      <c r="FM29" s="33">
        <f t="shared" si="58"/>
        <v>0.42664266426642666</v>
      </c>
      <c r="FN29" s="46">
        <v>6000</v>
      </c>
      <c r="FO29" s="46">
        <v>695</v>
      </c>
      <c r="FP29" s="33">
        <f t="shared" si="59"/>
        <v>0.4267926792679268</v>
      </c>
      <c r="FQ29" s="33">
        <f t="shared" si="60"/>
        <v>0.4267926792679268</v>
      </c>
      <c r="FR29" s="33">
        <f t="shared" si="61"/>
        <v>0.43054305430543055</v>
      </c>
      <c r="FS29" s="33">
        <f t="shared" si="62"/>
        <v>0.44944494449444944</v>
      </c>
      <c r="FT29" s="33">
        <f t="shared" si="63"/>
        <v>0.45544554455445546</v>
      </c>
      <c r="FU29" s="33">
        <f t="shared" si="64"/>
        <v>0.45709570957095708</v>
      </c>
      <c r="FV29" s="33">
        <f t="shared" si="65"/>
        <v>0.46609660966096611</v>
      </c>
      <c r="FW29" s="33">
        <f t="shared" si="66"/>
        <v>0.47779777977797777</v>
      </c>
      <c r="FX29" s="33">
        <f t="shared" si="67"/>
        <v>0.57545754575457542</v>
      </c>
      <c r="FY29" s="33">
        <f t="shared" si="68"/>
        <v>0.60336033603360339</v>
      </c>
      <c r="FZ29" s="33">
        <f t="shared" si="69"/>
        <v>0.60546054605460542</v>
      </c>
      <c r="GA29" s="33">
        <f t="shared" si="89"/>
        <v>0.61221122112211224</v>
      </c>
      <c r="GB29" s="33">
        <f t="shared" si="86"/>
        <v>0.64191419141914197</v>
      </c>
      <c r="GC29" s="47">
        <f t="shared" si="87"/>
        <v>-0.14731473147314722</v>
      </c>
      <c r="GD29" s="48">
        <v>8</v>
      </c>
      <c r="GE29" s="48">
        <v>8</v>
      </c>
      <c r="GF29" s="48">
        <v>9</v>
      </c>
      <c r="GG29" s="48">
        <v>9</v>
      </c>
      <c r="GH29" s="48">
        <v>9</v>
      </c>
      <c r="GI29" s="48">
        <v>9</v>
      </c>
      <c r="GJ29" s="48">
        <v>10</v>
      </c>
      <c r="GK29" s="48">
        <v>10</v>
      </c>
      <c r="GL29" s="48">
        <v>10</v>
      </c>
      <c r="GM29" s="48">
        <v>10</v>
      </c>
      <c r="GN29" s="48">
        <v>10</v>
      </c>
      <c r="GO29" s="48">
        <v>10</v>
      </c>
      <c r="GP29" s="49">
        <f t="shared" si="103"/>
        <v>1</v>
      </c>
      <c r="GQ29" s="56">
        <f>BI29/(FO29/100)</f>
        <v>99.42446043165468</v>
      </c>
      <c r="GR29" s="50">
        <f t="shared" si="104"/>
        <v>10.00575871004895</v>
      </c>
      <c r="GS29" s="51">
        <f>BI29/(AF29/100)</f>
        <v>9.9481716095594592</v>
      </c>
      <c r="GT29" s="52">
        <f>FN29*FO29</f>
        <v>4170000</v>
      </c>
      <c r="GU29" s="52">
        <f>FN29*BI29</f>
        <v>4146000</v>
      </c>
      <c r="GV29" s="53">
        <v>1132811.22</v>
      </c>
      <c r="GW29" s="53">
        <v>4086173.76</v>
      </c>
      <c r="GX29" s="53">
        <f t="shared" si="105"/>
        <v>3013188.7800000003</v>
      </c>
      <c r="GY29" s="52">
        <v>83826.14</v>
      </c>
      <c r="GZ29" s="53">
        <f>GT29-GV29</f>
        <v>3037188.7800000003</v>
      </c>
      <c r="HA29" s="53">
        <v>1279</v>
      </c>
      <c r="HB29" s="53">
        <v>372</v>
      </c>
      <c r="HC29" s="54">
        <f t="shared" si="73"/>
        <v>33.74125874125874</v>
      </c>
      <c r="HD29" s="54">
        <f t="shared" si="74"/>
        <v>33.294997124784359</v>
      </c>
      <c r="HE29" s="48">
        <f t="shared" si="75"/>
        <v>1.4252807371148863</v>
      </c>
    </row>
    <row r="30" spans="1:213" x14ac:dyDescent="0.25">
      <c r="A30" s="23" t="s">
        <v>244</v>
      </c>
      <c r="B30" s="24">
        <v>2</v>
      </c>
      <c r="C30" s="24">
        <v>28</v>
      </c>
      <c r="D30" s="24">
        <f t="shared" si="0"/>
        <v>1990</v>
      </c>
      <c r="E30" s="24">
        <v>17</v>
      </c>
      <c r="F30" s="24">
        <v>0</v>
      </c>
      <c r="G30" s="24">
        <v>216</v>
      </c>
      <c r="H30" s="24">
        <v>51</v>
      </c>
      <c r="I30" s="24">
        <v>1107</v>
      </c>
      <c r="J30" s="24">
        <v>510</v>
      </c>
      <c r="K30" s="24">
        <v>0</v>
      </c>
      <c r="L30" s="24">
        <v>89</v>
      </c>
      <c r="M30" s="24">
        <v>0</v>
      </c>
      <c r="N30" s="24">
        <v>35</v>
      </c>
      <c r="O30" s="24">
        <v>36</v>
      </c>
      <c r="P30" s="24">
        <v>36</v>
      </c>
      <c r="Q30" s="24">
        <v>35</v>
      </c>
      <c r="R30" s="24">
        <f t="shared" si="1"/>
        <v>-1</v>
      </c>
      <c r="S30" s="25">
        <v>9362</v>
      </c>
      <c r="T30" s="26">
        <v>1037</v>
      </c>
      <c r="U30" s="26">
        <v>1089</v>
      </c>
      <c r="V30" s="26">
        <v>1289</v>
      </c>
      <c r="W30" s="26">
        <f t="shared" si="2"/>
        <v>52</v>
      </c>
      <c r="X30" s="26">
        <v>1828</v>
      </c>
      <c r="Y30" s="25">
        <v>9717</v>
      </c>
      <c r="Z30" s="26">
        <v>2587</v>
      </c>
      <c r="AA30" s="26">
        <v>2942</v>
      </c>
      <c r="AB30" s="26">
        <v>2955</v>
      </c>
      <c r="AC30" s="26">
        <f t="shared" si="3"/>
        <v>13</v>
      </c>
      <c r="AD30" s="27">
        <f t="shared" si="4"/>
        <v>0.44187627464309992</v>
      </c>
      <c r="AE30" s="28">
        <v>1</v>
      </c>
      <c r="AF30" s="29">
        <v>9666</v>
      </c>
      <c r="AG30" s="81">
        <v>7250</v>
      </c>
      <c r="AH30" s="29">
        <v>9912</v>
      </c>
      <c r="AI30" s="30">
        <v>4713</v>
      </c>
      <c r="AJ30" s="30">
        <v>4622</v>
      </c>
      <c r="AK30" s="31">
        <f t="shared" si="5"/>
        <v>49.369792779320655</v>
      </c>
      <c r="AL30" s="31">
        <f t="shared" si="6"/>
        <v>47.566121230832557</v>
      </c>
      <c r="AM30" s="32">
        <v>4504</v>
      </c>
      <c r="AN30" s="32">
        <v>4535</v>
      </c>
      <c r="AO30" s="32">
        <v>4539</v>
      </c>
      <c r="AP30" s="32">
        <v>4546</v>
      </c>
      <c r="AQ30" s="32">
        <v>5693</v>
      </c>
      <c r="AR30" s="32">
        <v>5699</v>
      </c>
      <c r="AS30" s="32">
        <v>5314</v>
      </c>
      <c r="AT30" s="32">
        <v>5240</v>
      </c>
      <c r="AU30" s="32">
        <v>5184</v>
      </c>
      <c r="AV30" s="32">
        <v>5226</v>
      </c>
      <c r="AW30" s="32">
        <v>5393</v>
      </c>
      <c r="AX30" s="32">
        <v>5434</v>
      </c>
      <c r="AY30" s="32">
        <v>5523</v>
      </c>
      <c r="AZ30" s="32">
        <v>5735</v>
      </c>
      <c r="BA30" s="32">
        <v>5825</v>
      </c>
      <c r="BB30" s="32">
        <v>5874</v>
      </c>
      <c r="BC30" s="32">
        <v>5887</v>
      </c>
      <c r="BD30" s="32">
        <v>5904</v>
      </c>
      <c r="BE30" s="32">
        <v>5910</v>
      </c>
      <c r="BF30" s="33">
        <f t="shared" si="7"/>
        <v>0.53611783696529458</v>
      </c>
      <c r="BG30" s="34">
        <v>848</v>
      </c>
      <c r="BH30" s="34">
        <v>932</v>
      </c>
      <c r="BI30" s="34">
        <v>1149</v>
      </c>
      <c r="BJ30" s="33">
        <f t="shared" si="8"/>
        <v>0.52865213882163031</v>
      </c>
      <c r="BK30" s="33">
        <f t="shared" si="9"/>
        <v>0.52300242130750607</v>
      </c>
      <c r="BL30" s="33">
        <f t="shared" si="10"/>
        <v>0.52723970944309928</v>
      </c>
      <c r="BM30" s="33">
        <f t="shared" si="11"/>
        <v>0.54408797417271992</v>
      </c>
      <c r="BN30" s="33">
        <f t="shared" si="12"/>
        <v>0.54822437449556094</v>
      </c>
      <c r="BO30" s="33">
        <f t="shared" si="13"/>
        <v>0.55720338983050843</v>
      </c>
      <c r="BP30" s="33">
        <f t="shared" si="14"/>
        <v>0.57859160613397898</v>
      </c>
      <c r="BQ30" s="33">
        <f t="shared" si="15"/>
        <v>0.58767150928167877</v>
      </c>
      <c r="BR30" s="33">
        <f t="shared" si="16"/>
        <v>0.59261501210653755</v>
      </c>
      <c r="BS30" s="33">
        <f t="shared" si="76"/>
        <v>0.59392655367231639</v>
      </c>
      <c r="BT30" s="33">
        <f t="shared" si="77"/>
        <v>0.59564164648910412</v>
      </c>
      <c r="BU30" s="33">
        <f t="shared" si="78"/>
        <v>0.59624697336561738</v>
      </c>
      <c r="BV30" s="35">
        <v>12060</v>
      </c>
      <c r="BW30" s="35">
        <v>1150</v>
      </c>
      <c r="BX30" s="36">
        <v>529</v>
      </c>
      <c r="BY30" s="36">
        <v>653</v>
      </c>
      <c r="BZ30" s="36">
        <v>845</v>
      </c>
      <c r="CA30" s="36">
        <v>892</v>
      </c>
      <c r="CB30" s="36">
        <v>932</v>
      </c>
      <c r="CC30" s="36">
        <v>932</v>
      </c>
      <c r="CD30" s="36">
        <v>932</v>
      </c>
      <c r="CE30" s="36">
        <v>932</v>
      </c>
      <c r="CF30" s="36">
        <v>933</v>
      </c>
      <c r="CG30" s="36">
        <v>933</v>
      </c>
      <c r="CH30" s="36">
        <v>933</v>
      </c>
      <c r="CI30" s="36">
        <v>933</v>
      </c>
      <c r="CJ30" s="36">
        <v>933</v>
      </c>
      <c r="CK30" s="33">
        <f t="shared" si="92"/>
        <v>5.3369652945924134E-2</v>
      </c>
      <c r="CL30" s="37">
        <v>3753</v>
      </c>
      <c r="CM30" s="37">
        <v>3766</v>
      </c>
      <c r="CN30" s="37">
        <v>4038</v>
      </c>
      <c r="CO30" s="37">
        <v>4180</v>
      </c>
      <c r="CP30" s="37">
        <v>4316</v>
      </c>
      <c r="CQ30" s="37">
        <v>4378</v>
      </c>
      <c r="CR30" s="37">
        <v>4483</v>
      </c>
      <c r="CS30" s="37">
        <v>4482</v>
      </c>
      <c r="CT30" s="37">
        <v>4476</v>
      </c>
      <c r="CU30" s="33">
        <f t="shared" si="93"/>
        <v>6.5879741727199348E-2</v>
      </c>
      <c r="CV30" s="33">
        <f t="shared" si="94"/>
        <v>8.5250201775625506E-2</v>
      </c>
      <c r="CW30" s="33">
        <f t="shared" si="95"/>
        <v>8.9991928974979818E-2</v>
      </c>
      <c r="CX30" s="33">
        <f t="shared" si="96"/>
        <v>9.40274414850686E-2</v>
      </c>
      <c r="CY30" s="33">
        <f t="shared" si="97"/>
        <v>9.40274414850686E-2</v>
      </c>
      <c r="CZ30" s="33">
        <f t="shared" si="98"/>
        <v>9.40274414850686E-2</v>
      </c>
      <c r="DA30" s="33">
        <f t="shared" si="99"/>
        <v>9.40274414850686E-2</v>
      </c>
      <c r="DB30" s="33">
        <f t="shared" si="100"/>
        <v>9.412832929782082E-2</v>
      </c>
      <c r="DC30" s="33">
        <f t="shared" si="101"/>
        <v>9.412832929782082E-2</v>
      </c>
      <c r="DD30" s="33">
        <f t="shared" si="102"/>
        <v>9.412832929782082E-2</v>
      </c>
      <c r="DE30" s="33">
        <f t="shared" si="91"/>
        <v>9.412832929782082E-2</v>
      </c>
      <c r="DF30" s="33">
        <f t="shared" si="80"/>
        <v>9.412832929782082E-2</v>
      </c>
      <c r="DG30" s="38">
        <f t="shared" si="28"/>
        <v>5843</v>
      </c>
      <c r="DH30" s="38">
        <f t="shared" si="28"/>
        <v>5893</v>
      </c>
      <c r="DI30" s="38">
        <f t="shared" si="28"/>
        <v>6029</v>
      </c>
      <c r="DJ30" s="38">
        <f t="shared" si="28"/>
        <v>6118</v>
      </c>
      <c r="DK30" s="38">
        <f t="shared" si="29"/>
        <v>6325</v>
      </c>
      <c r="DL30" s="38">
        <f t="shared" si="30"/>
        <v>6366</v>
      </c>
      <c r="DM30" s="38">
        <f t="shared" si="30"/>
        <v>6455</v>
      </c>
      <c r="DN30" s="38">
        <f t="shared" si="31"/>
        <v>6667</v>
      </c>
      <c r="DO30" s="38">
        <f t="shared" si="32"/>
        <v>6758</v>
      </c>
      <c r="DP30" s="38">
        <f t="shared" si="81"/>
        <v>6807</v>
      </c>
      <c r="DQ30" s="38">
        <f t="shared" si="81"/>
        <v>6820</v>
      </c>
      <c r="DR30" s="38">
        <f t="shared" si="82"/>
        <v>6837</v>
      </c>
      <c r="DS30" s="38">
        <f t="shared" si="82"/>
        <v>6843</v>
      </c>
      <c r="DT30" s="39">
        <f t="shared" si="33"/>
        <v>0.58948748991121869</v>
      </c>
      <c r="DU30" s="39">
        <f t="shared" si="34"/>
        <v>0.59453188054882966</v>
      </c>
      <c r="DV30" s="39">
        <f t="shared" si="35"/>
        <v>0.60825262308313155</v>
      </c>
      <c r="DW30" s="39">
        <f t="shared" si="36"/>
        <v>0.61723163841807904</v>
      </c>
      <c r="DX30" s="39">
        <f t="shared" si="37"/>
        <v>0.63811541565778851</v>
      </c>
      <c r="DY30" s="39">
        <f t="shared" si="38"/>
        <v>0.64225181598062953</v>
      </c>
      <c r="DZ30" s="39">
        <f t="shared" si="39"/>
        <v>0.65123083131557713</v>
      </c>
      <c r="EA30" s="39">
        <f t="shared" si="40"/>
        <v>0.67261904761904767</v>
      </c>
      <c r="EB30" s="39">
        <f t="shared" si="41"/>
        <v>0.68179983857949955</v>
      </c>
      <c r="EC30" s="39">
        <f t="shared" si="42"/>
        <v>0.68674334140435833</v>
      </c>
      <c r="ED30" s="39">
        <f t="shared" si="83"/>
        <v>0.68805488297013717</v>
      </c>
      <c r="EE30" s="39">
        <f t="shared" si="84"/>
        <v>0.68976997578692489</v>
      </c>
      <c r="EF30" s="39">
        <f t="shared" si="85"/>
        <v>0.69037530266343827</v>
      </c>
      <c r="EG30" s="40">
        <v>4552</v>
      </c>
      <c r="EH30" s="41">
        <f t="shared" si="43"/>
        <v>0.57531553900268984</v>
      </c>
      <c r="EI30" s="41">
        <f t="shared" si="44"/>
        <v>0.57459135112766402</v>
      </c>
      <c r="EJ30" s="41">
        <f t="shared" si="45"/>
        <v>0.584833436788744</v>
      </c>
      <c r="EK30" s="41">
        <f t="shared" si="46"/>
        <v>0.58804055452100146</v>
      </c>
      <c r="EL30" s="41">
        <f t="shared" si="47"/>
        <v>0.58845437616387342</v>
      </c>
      <c r="EM30" s="41">
        <f t="shared" si="48"/>
        <v>0.58917856403889923</v>
      </c>
      <c r="EN30" s="41">
        <f t="shared" si="49"/>
        <v>0.58897165321746325</v>
      </c>
      <c r="EO30" s="33">
        <f t="shared" si="50"/>
        <v>0.57495964487489915</v>
      </c>
      <c r="EP30" s="41">
        <f t="shared" si="51"/>
        <v>0.38826815642458101</v>
      </c>
      <c r="EQ30" s="41">
        <f t="shared" si="52"/>
        <v>0.38961307676391477</v>
      </c>
      <c r="ER30" s="42">
        <v>38</v>
      </c>
      <c r="ES30" s="42">
        <v>38</v>
      </c>
      <c r="ET30" s="43">
        <v>100</v>
      </c>
      <c r="EU30" s="41">
        <f t="shared" si="53"/>
        <v>0.43244361680115873</v>
      </c>
      <c r="EV30" s="41">
        <f t="shared" si="54"/>
        <v>0.44651355265880405</v>
      </c>
      <c r="EW30" s="41">
        <f t="shared" si="55"/>
        <v>0.45292778812331885</v>
      </c>
      <c r="EX30" s="41">
        <f t="shared" si="56"/>
        <v>0.46379060624870683</v>
      </c>
      <c r="EY30" s="41">
        <f t="shared" si="57"/>
        <v>0.46368715083798884</v>
      </c>
      <c r="EZ30" s="44">
        <v>4574</v>
      </c>
      <c r="FA30" s="44">
        <v>4838</v>
      </c>
      <c r="FB30" s="44">
        <v>5021</v>
      </c>
      <c r="FC30" s="44">
        <v>5344</v>
      </c>
      <c r="FD30" s="44">
        <v>5410</v>
      </c>
      <c r="FE30" s="44">
        <v>5451</v>
      </c>
      <c r="FF30" s="44">
        <v>5694</v>
      </c>
      <c r="FG30" s="44">
        <v>5810</v>
      </c>
      <c r="FH30" s="44">
        <v>5821</v>
      </c>
      <c r="FI30" s="44">
        <v>5824</v>
      </c>
      <c r="FJ30" s="44">
        <v>5825</v>
      </c>
      <c r="FK30" s="44">
        <v>5823</v>
      </c>
      <c r="FL30" s="45">
        <v>5714</v>
      </c>
      <c r="FM30" s="33">
        <f t="shared" si="58"/>
        <v>0.45924132364810333</v>
      </c>
      <c r="FN30" s="46">
        <v>5400</v>
      </c>
      <c r="FO30" s="46">
        <v>1150</v>
      </c>
      <c r="FP30" s="33">
        <f t="shared" si="59"/>
        <v>0.46146085552865213</v>
      </c>
      <c r="FQ30" s="33">
        <f t="shared" si="60"/>
        <v>0.48809523809523808</v>
      </c>
      <c r="FR30" s="33">
        <f t="shared" si="61"/>
        <v>0.50655770782889431</v>
      </c>
      <c r="FS30" s="33">
        <f t="shared" si="62"/>
        <v>0.53914447134786114</v>
      </c>
      <c r="FT30" s="33">
        <f t="shared" si="63"/>
        <v>0.54580306698950765</v>
      </c>
      <c r="FU30" s="33">
        <f t="shared" si="64"/>
        <v>0.54993946731234866</v>
      </c>
      <c r="FV30" s="33">
        <f t="shared" si="65"/>
        <v>0.57445520581113807</v>
      </c>
      <c r="FW30" s="33">
        <f t="shared" si="66"/>
        <v>0.58615819209039544</v>
      </c>
      <c r="FX30" s="33">
        <f t="shared" si="67"/>
        <v>0.58726795803066989</v>
      </c>
      <c r="FY30" s="33">
        <f t="shared" si="68"/>
        <v>0.58757062146892658</v>
      </c>
      <c r="FZ30" s="33">
        <f t="shared" si="69"/>
        <v>0.58767150928167877</v>
      </c>
      <c r="GA30" s="33">
        <f t="shared" si="89"/>
        <v>0.58746973365617439</v>
      </c>
      <c r="GB30" s="33">
        <f t="shared" si="86"/>
        <v>0.57647296206618237</v>
      </c>
      <c r="GC30" s="47">
        <f t="shared" si="87"/>
        <v>-0.1139023405972559</v>
      </c>
      <c r="GD30" s="48">
        <v>8</v>
      </c>
      <c r="GE30" s="48">
        <v>8</v>
      </c>
      <c r="GF30" s="48">
        <v>8</v>
      </c>
      <c r="GG30" s="48">
        <v>9</v>
      </c>
      <c r="GH30" s="48">
        <v>9</v>
      </c>
      <c r="GI30" s="48">
        <v>9</v>
      </c>
      <c r="GJ30" s="48">
        <v>9</v>
      </c>
      <c r="GK30" s="48">
        <v>9</v>
      </c>
      <c r="GL30" s="48">
        <v>10</v>
      </c>
      <c r="GM30" s="48">
        <v>10</v>
      </c>
      <c r="GN30" s="48">
        <v>10</v>
      </c>
      <c r="GO30" s="48">
        <v>10</v>
      </c>
      <c r="GP30" s="49">
        <f t="shared" si="103"/>
        <v>1</v>
      </c>
      <c r="GQ30" s="56">
        <f>BI30/(FO30/100)</f>
        <v>99.913043478260875</v>
      </c>
      <c r="GR30" s="50">
        <f t="shared" si="104"/>
        <v>11.897372232567763</v>
      </c>
      <c r="GS30" s="51">
        <f>BI30/(AF30/100)</f>
        <v>11.887026691495965</v>
      </c>
      <c r="GT30" s="52">
        <f>FN30*FO30</f>
        <v>6210000</v>
      </c>
      <c r="GU30" s="52">
        <f>FN30*BI30</f>
        <v>6204600</v>
      </c>
      <c r="GV30" s="53">
        <v>5649709</v>
      </c>
      <c r="GW30" s="53">
        <v>5961981.5</v>
      </c>
      <c r="GX30" s="53">
        <f t="shared" si="105"/>
        <v>554891</v>
      </c>
      <c r="GY30" s="52">
        <v>248018.5</v>
      </c>
      <c r="GZ30" s="53">
        <f>GT30-GV30</f>
        <v>560291</v>
      </c>
      <c r="HA30" s="53">
        <v>1426</v>
      </c>
      <c r="HB30" s="53">
        <v>1419</v>
      </c>
      <c r="HC30" s="54">
        <f t="shared" si="73"/>
        <v>31.563768425550094</v>
      </c>
      <c r="HD30" s="54">
        <f t="shared" si="74"/>
        <v>30.410620561901823</v>
      </c>
      <c r="HE30" s="48">
        <f t="shared" si="75"/>
        <v>9.6420442789157867</v>
      </c>
    </row>
    <row r="31" spans="1:213" x14ac:dyDescent="0.25">
      <c r="A31" s="23" t="s">
        <v>245</v>
      </c>
      <c r="B31" s="24">
        <v>2</v>
      </c>
      <c r="C31" s="24">
        <v>6</v>
      </c>
      <c r="D31" s="24">
        <f t="shared" si="0"/>
        <v>811</v>
      </c>
      <c r="E31" s="24">
        <v>62</v>
      </c>
      <c r="F31" s="24">
        <v>0</v>
      </c>
      <c r="G31" s="24">
        <v>46</v>
      </c>
      <c r="H31" s="24">
        <v>20</v>
      </c>
      <c r="I31" s="24">
        <v>546</v>
      </c>
      <c r="J31" s="24">
        <v>117</v>
      </c>
      <c r="K31" s="24">
        <v>0</v>
      </c>
      <c r="L31" s="24">
        <v>20</v>
      </c>
      <c r="M31" s="24">
        <v>0</v>
      </c>
      <c r="N31" s="24">
        <v>7</v>
      </c>
      <c r="O31" s="24">
        <v>10</v>
      </c>
      <c r="P31" s="24">
        <v>11</v>
      </c>
      <c r="Q31" s="24">
        <v>11</v>
      </c>
      <c r="R31" s="24">
        <f t="shared" si="1"/>
        <v>0</v>
      </c>
      <c r="S31" s="25">
        <v>2151</v>
      </c>
      <c r="T31" s="26">
        <v>74</v>
      </c>
      <c r="U31" s="26">
        <v>76</v>
      </c>
      <c r="V31" s="26">
        <v>80</v>
      </c>
      <c r="W31" s="26">
        <f t="shared" si="2"/>
        <v>2</v>
      </c>
      <c r="X31" s="26">
        <v>88</v>
      </c>
      <c r="Y31" s="25">
        <v>2202</v>
      </c>
      <c r="Z31" s="26">
        <v>139</v>
      </c>
      <c r="AA31" s="26">
        <v>467</v>
      </c>
      <c r="AB31" s="26">
        <v>475</v>
      </c>
      <c r="AC31" s="26">
        <f t="shared" si="3"/>
        <v>8</v>
      </c>
      <c r="AD31" s="27">
        <f t="shared" si="4"/>
        <v>1.7130620985010707</v>
      </c>
      <c r="AE31" s="28">
        <v>38</v>
      </c>
      <c r="AF31" s="29">
        <f>[1]Лист1!B31</f>
        <v>2202</v>
      </c>
      <c r="AG31" s="29"/>
      <c r="AH31" s="29">
        <v>2235</v>
      </c>
      <c r="AI31" s="30">
        <v>604</v>
      </c>
      <c r="AJ31" s="30">
        <v>624</v>
      </c>
      <c r="AK31" s="31">
        <f t="shared" si="5"/>
        <v>29.009762900976288</v>
      </c>
      <c r="AL31" s="31">
        <f t="shared" si="6"/>
        <v>28.337874659400544</v>
      </c>
      <c r="AM31" s="32">
        <v>626</v>
      </c>
      <c r="AN31" s="32">
        <v>666</v>
      </c>
      <c r="AO31" s="32">
        <v>770</v>
      </c>
      <c r="AP31" s="32">
        <v>845</v>
      </c>
      <c r="AQ31" s="32">
        <v>845</v>
      </c>
      <c r="AR31" s="32">
        <v>848</v>
      </c>
      <c r="AS31" s="32">
        <v>856</v>
      </c>
      <c r="AT31" s="32">
        <v>856</v>
      </c>
      <c r="AU31" s="32">
        <v>853</v>
      </c>
      <c r="AV31" s="32">
        <v>857</v>
      </c>
      <c r="AW31" s="32">
        <v>1069</v>
      </c>
      <c r="AX31" s="32">
        <v>1290</v>
      </c>
      <c r="AY31" s="32">
        <v>1384</v>
      </c>
      <c r="AZ31" s="32">
        <v>1394</v>
      </c>
      <c r="BA31" s="32">
        <v>1426</v>
      </c>
      <c r="BB31" s="32">
        <v>1478</v>
      </c>
      <c r="BC31" s="32">
        <v>1507</v>
      </c>
      <c r="BD31" s="32">
        <v>1567</v>
      </c>
      <c r="BE31" s="32">
        <v>1566</v>
      </c>
      <c r="BF31" s="33">
        <f t="shared" si="7"/>
        <v>0.38299776286353465</v>
      </c>
      <c r="BG31" s="34"/>
      <c r="BH31" s="34"/>
      <c r="BI31" s="34"/>
      <c r="BJ31" s="33">
        <f t="shared" si="8"/>
        <v>0.38299776286353465</v>
      </c>
      <c r="BK31" s="33">
        <f t="shared" si="9"/>
        <v>0.38165548098434005</v>
      </c>
      <c r="BL31" s="33">
        <f t="shared" si="10"/>
        <v>0.38344519015659956</v>
      </c>
      <c r="BM31" s="33">
        <f t="shared" si="11"/>
        <v>0.47829977628635345</v>
      </c>
      <c r="BN31" s="33">
        <f t="shared" si="12"/>
        <v>0.57718120805369133</v>
      </c>
      <c r="BO31" s="33">
        <f t="shared" si="13"/>
        <v>0.61923937360178971</v>
      </c>
      <c r="BP31" s="33">
        <f t="shared" si="14"/>
        <v>0.62371364653243844</v>
      </c>
      <c r="BQ31" s="33">
        <f t="shared" si="15"/>
        <v>0.63803131991051454</v>
      </c>
      <c r="BR31" s="33">
        <f t="shared" si="16"/>
        <v>0.66129753914988809</v>
      </c>
      <c r="BS31" s="33">
        <f t="shared" si="76"/>
        <v>0.67427293064876959</v>
      </c>
      <c r="BT31" s="33">
        <f t="shared" si="77"/>
        <v>0.70111856823266216</v>
      </c>
      <c r="BU31" s="33">
        <f t="shared" si="78"/>
        <v>0.70067114093959737</v>
      </c>
      <c r="BV31" s="67">
        <v>5420</v>
      </c>
      <c r="BW31" s="67">
        <v>179</v>
      </c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3"/>
      <c r="CL31" s="37"/>
      <c r="CM31" s="37"/>
      <c r="CN31" s="37"/>
      <c r="CO31" s="37"/>
      <c r="CP31" s="37"/>
      <c r="CQ31" s="37"/>
      <c r="CR31" s="37"/>
      <c r="CS31" s="37"/>
      <c r="CT31" s="37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8">
        <f t="shared" si="28"/>
        <v>856</v>
      </c>
      <c r="DH31" s="38">
        <f t="shared" si="28"/>
        <v>856</v>
      </c>
      <c r="DI31" s="38">
        <f t="shared" si="28"/>
        <v>853</v>
      </c>
      <c r="DJ31" s="38">
        <f t="shared" si="28"/>
        <v>857</v>
      </c>
      <c r="DK31" s="38">
        <f t="shared" si="29"/>
        <v>1069</v>
      </c>
      <c r="DL31" s="38">
        <f t="shared" si="30"/>
        <v>1290</v>
      </c>
      <c r="DM31" s="38">
        <f t="shared" si="30"/>
        <v>1384</v>
      </c>
      <c r="DN31" s="38">
        <f t="shared" si="31"/>
        <v>1394</v>
      </c>
      <c r="DO31" s="38">
        <f t="shared" si="32"/>
        <v>1426</v>
      </c>
      <c r="DP31" s="38">
        <f t="shared" si="81"/>
        <v>1478</v>
      </c>
      <c r="DQ31" s="38">
        <f t="shared" si="81"/>
        <v>1507</v>
      </c>
      <c r="DR31" s="38">
        <f t="shared" si="82"/>
        <v>1567</v>
      </c>
      <c r="DS31" s="38">
        <f t="shared" si="82"/>
        <v>1566</v>
      </c>
      <c r="DT31" s="39">
        <f t="shared" si="33"/>
        <v>0.38299776286353465</v>
      </c>
      <c r="DU31" s="39">
        <f t="shared" si="34"/>
        <v>0.38299776286353465</v>
      </c>
      <c r="DV31" s="39">
        <f t="shared" si="35"/>
        <v>0.38165548098434005</v>
      </c>
      <c r="DW31" s="39">
        <f t="shared" si="36"/>
        <v>0.38344519015659956</v>
      </c>
      <c r="DX31" s="39">
        <f t="shared" si="37"/>
        <v>0.47829977628635345</v>
      </c>
      <c r="DY31" s="39">
        <f t="shared" si="38"/>
        <v>0.57718120805369133</v>
      </c>
      <c r="DZ31" s="39">
        <f t="shared" si="39"/>
        <v>0.61923937360178971</v>
      </c>
      <c r="EA31" s="39">
        <f t="shared" si="40"/>
        <v>0.62371364653243844</v>
      </c>
      <c r="EB31" s="39">
        <f t="shared" si="41"/>
        <v>0.63803131991051454</v>
      </c>
      <c r="EC31" s="39">
        <f t="shared" si="42"/>
        <v>0.66129753914988809</v>
      </c>
      <c r="ED31" s="39">
        <f t="shared" si="83"/>
        <v>0.67427293064876959</v>
      </c>
      <c r="EE31" s="39">
        <f t="shared" si="84"/>
        <v>0.70111856823266216</v>
      </c>
      <c r="EF31" s="39">
        <f t="shared" si="85"/>
        <v>0.70067114093959737</v>
      </c>
      <c r="EG31" s="40">
        <v>982</v>
      </c>
      <c r="EH31" s="41">
        <f t="shared" si="43"/>
        <v>0.2742960944595822</v>
      </c>
      <c r="EI31" s="41">
        <f t="shared" si="44"/>
        <v>0.28337874659400547</v>
      </c>
      <c r="EJ31" s="41">
        <f t="shared" si="45"/>
        <v>0.28428701180744775</v>
      </c>
      <c r="EK31" s="41">
        <f t="shared" si="46"/>
        <v>0.3024523160762943</v>
      </c>
      <c r="EL31" s="41">
        <f t="shared" si="47"/>
        <v>0.34968210717529519</v>
      </c>
      <c r="EM31" s="41">
        <f t="shared" si="48"/>
        <v>0.38374205267938238</v>
      </c>
      <c r="EN31" s="41">
        <f t="shared" si="49"/>
        <v>0.38374205267938238</v>
      </c>
      <c r="EO31" s="33">
        <f t="shared" si="50"/>
        <v>0.37941834451901568</v>
      </c>
      <c r="EP31" s="41">
        <f t="shared" si="51"/>
        <v>0</v>
      </c>
      <c r="EQ31" s="41">
        <f t="shared" si="52"/>
        <v>0</v>
      </c>
      <c r="ER31" s="42"/>
      <c r="ES31" s="42"/>
      <c r="ET31" s="43"/>
      <c r="EU31" s="41">
        <f t="shared" si="53"/>
        <v>0</v>
      </c>
      <c r="EV31" s="41">
        <f t="shared" si="54"/>
        <v>0</v>
      </c>
      <c r="EW31" s="41">
        <f t="shared" si="55"/>
        <v>0</v>
      </c>
      <c r="EX31" s="41">
        <f t="shared" si="56"/>
        <v>0</v>
      </c>
      <c r="EY31" s="41">
        <f t="shared" si="57"/>
        <v>0</v>
      </c>
      <c r="EZ31" s="44">
        <v>982</v>
      </c>
      <c r="FA31" s="44">
        <v>983</v>
      </c>
      <c r="FB31" s="44">
        <v>983</v>
      </c>
      <c r="FC31" s="44">
        <v>1004</v>
      </c>
      <c r="FD31" s="44">
        <v>1073</v>
      </c>
      <c r="FE31" s="44">
        <v>1112</v>
      </c>
      <c r="FF31" s="44">
        <v>1122</v>
      </c>
      <c r="FG31" s="44">
        <v>1178</v>
      </c>
      <c r="FH31" s="44">
        <v>1181</v>
      </c>
      <c r="FI31" s="44">
        <v>1181</v>
      </c>
      <c r="FJ31" s="44">
        <v>1238</v>
      </c>
      <c r="FK31" s="44">
        <v>1238</v>
      </c>
      <c r="FL31" s="45">
        <v>1238</v>
      </c>
      <c r="FM31" s="33">
        <f t="shared" si="58"/>
        <v>0.43937360178970919</v>
      </c>
      <c r="FN31" s="46"/>
      <c r="FO31" s="46"/>
      <c r="FP31" s="33">
        <f t="shared" si="59"/>
        <v>0.43937360178970919</v>
      </c>
      <c r="FQ31" s="33">
        <f t="shared" si="60"/>
        <v>0.43982102908277404</v>
      </c>
      <c r="FR31" s="33">
        <f t="shared" si="61"/>
        <v>0.43982102908277404</v>
      </c>
      <c r="FS31" s="33">
        <f t="shared" si="62"/>
        <v>0.44921700223713645</v>
      </c>
      <c r="FT31" s="33">
        <f t="shared" si="63"/>
        <v>0.48008948545861296</v>
      </c>
      <c r="FU31" s="33">
        <f t="shared" si="64"/>
        <v>0.49753914988814318</v>
      </c>
      <c r="FV31" s="33">
        <f t="shared" si="65"/>
        <v>0.50201342281879191</v>
      </c>
      <c r="FW31" s="33">
        <f t="shared" si="66"/>
        <v>0.52706935123042509</v>
      </c>
      <c r="FX31" s="33">
        <f t="shared" si="67"/>
        <v>0.52841163310961969</v>
      </c>
      <c r="FY31" s="33">
        <f t="shared" si="68"/>
        <v>0.52841163310961969</v>
      </c>
      <c r="FZ31" s="33">
        <f t="shared" si="69"/>
        <v>0.55391498881431767</v>
      </c>
      <c r="GA31" s="33">
        <f t="shared" si="89"/>
        <v>0.55391498881431767</v>
      </c>
      <c r="GB31" s="33">
        <f t="shared" si="86"/>
        <v>0.55391498881431767</v>
      </c>
      <c r="GC31" s="47">
        <f t="shared" si="87"/>
        <v>-0.1467561521252797</v>
      </c>
      <c r="GD31" s="48"/>
      <c r="GE31" s="48"/>
      <c r="GF31" s="48"/>
      <c r="GG31" s="68">
        <v>0</v>
      </c>
      <c r="GH31" s="68">
        <v>1</v>
      </c>
      <c r="GI31" s="68">
        <v>6</v>
      </c>
      <c r="GJ31" s="68">
        <v>6</v>
      </c>
      <c r="GK31" s="68">
        <v>6</v>
      </c>
      <c r="GL31" s="68">
        <v>6</v>
      </c>
      <c r="GM31" s="68">
        <v>6</v>
      </c>
      <c r="GN31" s="68">
        <v>6</v>
      </c>
      <c r="GO31" s="68">
        <v>6</v>
      </c>
      <c r="GP31" s="69">
        <f>GO31/$HH$1</f>
        <v>0.375</v>
      </c>
      <c r="GQ31" s="56"/>
      <c r="GR31" s="50"/>
      <c r="GS31" s="51"/>
      <c r="GT31" s="52"/>
      <c r="GU31" s="52"/>
      <c r="GV31" s="53"/>
      <c r="GW31" s="53"/>
      <c r="GX31" s="53"/>
      <c r="GY31" s="52"/>
      <c r="GZ31" s="53"/>
      <c r="HA31" s="53"/>
      <c r="HB31" s="53"/>
      <c r="HC31" s="54">
        <f t="shared" si="73"/>
        <v>22.08275220827522</v>
      </c>
      <c r="HD31" s="54">
        <f t="shared" si="74"/>
        <v>21.571298819255222</v>
      </c>
      <c r="HE31" s="48">
        <f t="shared" si="75"/>
        <v>0</v>
      </c>
    </row>
    <row r="32" spans="1:213" x14ac:dyDescent="0.25">
      <c r="A32" s="23" t="s">
        <v>246</v>
      </c>
      <c r="B32" s="24">
        <v>3</v>
      </c>
      <c r="C32" s="24">
        <v>3</v>
      </c>
      <c r="D32" s="24">
        <f t="shared" si="0"/>
        <v>1744</v>
      </c>
      <c r="E32" s="24">
        <v>0</v>
      </c>
      <c r="F32" s="24">
        <v>97</v>
      </c>
      <c r="G32" s="24">
        <v>21</v>
      </c>
      <c r="H32" s="24">
        <v>21</v>
      </c>
      <c r="I32" s="24">
        <v>656</v>
      </c>
      <c r="J32" s="24">
        <v>392</v>
      </c>
      <c r="K32" s="24">
        <v>0</v>
      </c>
      <c r="L32" s="24">
        <v>557</v>
      </c>
      <c r="M32" s="24">
        <v>0</v>
      </c>
      <c r="N32" s="24">
        <v>3</v>
      </c>
      <c r="O32" s="24">
        <v>3</v>
      </c>
      <c r="P32" s="24">
        <v>3</v>
      </c>
      <c r="Q32" s="24">
        <v>3</v>
      </c>
      <c r="R32" s="24">
        <f t="shared" si="1"/>
        <v>0</v>
      </c>
      <c r="S32" s="25">
        <v>1855</v>
      </c>
      <c r="T32" s="26">
        <v>653</v>
      </c>
      <c r="U32" s="26">
        <v>653</v>
      </c>
      <c r="V32" s="26">
        <v>686</v>
      </c>
      <c r="W32" s="26">
        <f t="shared" si="2"/>
        <v>0</v>
      </c>
      <c r="X32" s="26">
        <v>954</v>
      </c>
      <c r="Y32" s="25">
        <v>1885</v>
      </c>
      <c r="Z32" s="26">
        <v>1419</v>
      </c>
      <c r="AA32" s="26">
        <v>1508</v>
      </c>
      <c r="AB32" s="26">
        <v>1509</v>
      </c>
      <c r="AC32" s="26">
        <f t="shared" si="3"/>
        <v>1</v>
      </c>
      <c r="AD32" s="27">
        <f t="shared" si="4"/>
        <v>6.6312997347480113E-2</v>
      </c>
      <c r="AE32" s="28">
        <v>1064</v>
      </c>
      <c r="AF32" s="29">
        <f>[1]Лист1!B32</f>
        <v>1885</v>
      </c>
      <c r="AG32" s="29">
        <v>1181</v>
      </c>
      <c r="AH32" s="29">
        <v>1898</v>
      </c>
      <c r="AI32" s="30">
        <v>1143</v>
      </c>
      <c r="AJ32" s="30">
        <v>1144</v>
      </c>
      <c r="AK32" s="31">
        <f t="shared" si="5"/>
        <v>61.671159029649594</v>
      </c>
      <c r="AL32" s="31">
        <f t="shared" si="6"/>
        <v>60.689655172413786</v>
      </c>
      <c r="AM32" s="32">
        <v>1162</v>
      </c>
      <c r="AN32" s="32">
        <v>1162</v>
      </c>
      <c r="AO32" s="32">
        <v>1162</v>
      </c>
      <c r="AP32" s="32">
        <v>1162</v>
      </c>
      <c r="AQ32" s="32">
        <v>1161</v>
      </c>
      <c r="AR32" s="32">
        <v>1166</v>
      </c>
      <c r="AS32" s="32">
        <v>1249</v>
      </c>
      <c r="AT32" s="32">
        <v>1255</v>
      </c>
      <c r="AU32" s="32">
        <v>1274</v>
      </c>
      <c r="AV32" s="32">
        <v>1278</v>
      </c>
      <c r="AW32" s="32">
        <v>1317</v>
      </c>
      <c r="AX32" s="32">
        <v>1359</v>
      </c>
      <c r="AY32" s="32">
        <v>1359</v>
      </c>
      <c r="AZ32" s="32">
        <v>1360</v>
      </c>
      <c r="BA32" s="32">
        <v>1385</v>
      </c>
      <c r="BB32" s="32">
        <v>1395</v>
      </c>
      <c r="BC32" s="32">
        <v>1429</v>
      </c>
      <c r="BD32" s="32">
        <v>1434</v>
      </c>
      <c r="BE32" s="32">
        <v>1435</v>
      </c>
      <c r="BF32" s="33">
        <f t="shared" si="7"/>
        <v>0.65806111696522651</v>
      </c>
      <c r="BG32" s="34"/>
      <c r="BH32" s="34"/>
      <c r="BI32" s="34"/>
      <c r="BJ32" s="33">
        <f t="shared" si="8"/>
        <v>0.66122233930453111</v>
      </c>
      <c r="BK32" s="33">
        <f t="shared" si="9"/>
        <v>0.67123287671232879</v>
      </c>
      <c r="BL32" s="33">
        <f t="shared" si="10"/>
        <v>0.67334035827186511</v>
      </c>
      <c r="BM32" s="33">
        <f t="shared" si="11"/>
        <v>0.69388830347734454</v>
      </c>
      <c r="BN32" s="33">
        <f t="shared" si="12"/>
        <v>0.71601685985247632</v>
      </c>
      <c r="BO32" s="33">
        <f t="shared" si="13"/>
        <v>0.71601685985247632</v>
      </c>
      <c r="BP32" s="33">
        <f t="shared" si="14"/>
        <v>0.7165437302423604</v>
      </c>
      <c r="BQ32" s="33">
        <f t="shared" si="15"/>
        <v>0.72971548998946256</v>
      </c>
      <c r="BR32" s="33">
        <f t="shared" si="16"/>
        <v>0.73498419388830349</v>
      </c>
      <c r="BS32" s="33">
        <f t="shared" si="76"/>
        <v>0.75289778714436251</v>
      </c>
      <c r="BT32" s="33">
        <f t="shared" si="77"/>
        <v>0.75553213909378292</v>
      </c>
      <c r="BU32" s="33">
        <f t="shared" si="78"/>
        <v>0.756059009483667</v>
      </c>
      <c r="BV32" s="67">
        <v>5750</v>
      </c>
      <c r="BW32" s="67">
        <v>53</v>
      </c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3"/>
      <c r="CL32" s="37"/>
      <c r="CM32" s="37"/>
      <c r="CN32" s="37"/>
      <c r="CO32" s="37"/>
      <c r="CP32" s="37"/>
      <c r="CQ32" s="37"/>
      <c r="CR32" s="37"/>
      <c r="CS32" s="37"/>
      <c r="CT32" s="37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8">
        <f t="shared" si="28"/>
        <v>1249</v>
      </c>
      <c r="DH32" s="38">
        <f t="shared" si="28"/>
        <v>1255</v>
      </c>
      <c r="DI32" s="38">
        <f t="shared" si="28"/>
        <v>1274</v>
      </c>
      <c r="DJ32" s="38">
        <f t="shared" si="28"/>
        <v>1278</v>
      </c>
      <c r="DK32" s="38">
        <f t="shared" si="29"/>
        <v>1317</v>
      </c>
      <c r="DL32" s="38">
        <f t="shared" si="30"/>
        <v>1359</v>
      </c>
      <c r="DM32" s="38">
        <f t="shared" si="30"/>
        <v>1359</v>
      </c>
      <c r="DN32" s="38">
        <f t="shared" si="31"/>
        <v>1360</v>
      </c>
      <c r="DO32" s="38">
        <f t="shared" si="32"/>
        <v>1385</v>
      </c>
      <c r="DP32" s="38">
        <f t="shared" si="81"/>
        <v>1395</v>
      </c>
      <c r="DQ32" s="38">
        <f t="shared" si="81"/>
        <v>1429</v>
      </c>
      <c r="DR32" s="38">
        <f t="shared" si="82"/>
        <v>1434</v>
      </c>
      <c r="DS32" s="38">
        <f t="shared" si="82"/>
        <v>1435</v>
      </c>
      <c r="DT32" s="39">
        <f t="shared" si="33"/>
        <v>0.65806111696522651</v>
      </c>
      <c r="DU32" s="39">
        <f t="shared" si="34"/>
        <v>0.66122233930453111</v>
      </c>
      <c r="DV32" s="39">
        <f t="shared" si="35"/>
        <v>0.67123287671232879</v>
      </c>
      <c r="DW32" s="39">
        <f t="shared" si="36"/>
        <v>0.67334035827186511</v>
      </c>
      <c r="DX32" s="39">
        <f t="shared" si="37"/>
        <v>0.69388830347734454</v>
      </c>
      <c r="DY32" s="39">
        <f t="shared" si="38"/>
        <v>0.71601685985247632</v>
      </c>
      <c r="DZ32" s="39">
        <f t="shared" si="39"/>
        <v>0.71601685985247632</v>
      </c>
      <c r="EA32" s="39">
        <f t="shared" si="40"/>
        <v>0.7165437302423604</v>
      </c>
      <c r="EB32" s="39">
        <f t="shared" si="41"/>
        <v>0.72971548998946256</v>
      </c>
      <c r="EC32" s="39">
        <f t="shared" si="42"/>
        <v>0.73498419388830349</v>
      </c>
      <c r="ED32" s="39">
        <f t="shared" si="83"/>
        <v>0.75289778714436251</v>
      </c>
      <c r="EE32" s="39">
        <f t="shared" si="84"/>
        <v>0.75553213909378292</v>
      </c>
      <c r="EF32" s="39">
        <f t="shared" si="85"/>
        <v>0.756059009483667</v>
      </c>
      <c r="EG32" s="40">
        <v>729</v>
      </c>
      <c r="EH32" s="41">
        <f t="shared" si="43"/>
        <v>0.60636604774535807</v>
      </c>
      <c r="EI32" s="41">
        <f t="shared" si="44"/>
        <v>0.60689655172413792</v>
      </c>
      <c r="EJ32" s="41">
        <f t="shared" si="45"/>
        <v>0.61644562334217512</v>
      </c>
      <c r="EK32" s="41">
        <f t="shared" si="46"/>
        <v>0.61644562334217512</v>
      </c>
      <c r="EL32" s="41">
        <f t="shared" si="47"/>
        <v>0.61644562334217512</v>
      </c>
      <c r="EM32" s="41">
        <f t="shared" si="48"/>
        <v>0.61644562334217512</v>
      </c>
      <c r="EN32" s="41">
        <f t="shared" si="49"/>
        <v>0.61591511936339527</v>
      </c>
      <c r="EO32" s="33">
        <f t="shared" si="50"/>
        <v>0.61433087460484725</v>
      </c>
      <c r="EP32" s="41">
        <f t="shared" si="51"/>
        <v>0</v>
      </c>
      <c r="EQ32" s="41">
        <f t="shared" si="52"/>
        <v>0</v>
      </c>
      <c r="ER32" s="42"/>
      <c r="ES32" s="42"/>
      <c r="ET32" s="43"/>
      <c r="EU32" s="41">
        <f t="shared" si="53"/>
        <v>0</v>
      </c>
      <c r="EV32" s="41">
        <f t="shared" si="54"/>
        <v>0</v>
      </c>
      <c r="EW32" s="41">
        <f t="shared" si="55"/>
        <v>0</v>
      </c>
      <c r="EX32" s="41">
        <f t="shared" si="56"/>
        <v>0</v>
      </c>
      <c r="EY32" s="41">
        <f t="shared" si="57"/>
        <v>0</v>
      </c>
      <c r="EZ32" s="44">
        <v>737</v>
      </c>
      <c r="FA32" s="44">
        <v>738</v>
      </c>
      <c r="FB32" s="44">
        <v>737</v>
      </c>
      <c r="FC32" s="44">
        <v>791</v>
      </c>
      <c r="FD32" s="44">
        <v>793</v>
      </c>
      <c r="FE32" s="44">
        <v>795</v>
      </c>
      <c r="FF32" s="44">
        <v>797</v>
      </c>
      <c r="FG32" s="44">
        <v>802</v>
      </c>
      <c r="FH32" s="44">
        <v>899</v>
      </c>
      <c r="FI32" s="44">
        <v>899</v>
      </c>
      <c r="FJ32" s="44">
        <v>899</v>
      </c>
      <c r="FK32" s="44">
        <v>929</v>
      </c>
      <c r="FL32" s="45">
        <v>998</v>
      </c>
      <c r="FM32" s="33">
        <f t="shared" si="58"/>
        <v>0.3840885142255005</v>
      </c>
      <c r="FN32" s="46"/>
      <c r="FO32" s="46"/>
      <c r="FP32" s="33">
        <f t="shared" si="59"/>
        <v>0.38830347734457321</v>
      </c>
      <c r="FQ32" s="33">
        <f t="shared" si="60"/>
        <v>0.38883034773445735</v>
      </c>
      <c r="FR32" s="33">
        <f t="shared" si="61"/>
        <v>0.38830347734457321</v>
      </c>
      <c r="FS32" s="33">
        <f t="shared" si="62"/>
        <v>0.41675447839831403</v>
      </c>
      <c r="FT32" s="33">
        <f t="shared" si="63"/>
        <v>0.4178082191780822</v>
      </c>
      <c r="FU32" s="33">
        <f t="shared" si="64"/>
        <v>0.41886195995785036</v>
      </c>
      <c r="FV32" s="33">
        <f t="shared" si="65"/>
        <v>0.41991570073761852</v>
      </c>
      <c r="FW32" s="33">
        <f t="shared" si="66"/>
        <v>0.42255005268703899</v>
      </c>
      <c r="FX32" s="33">
        <f t="shared" si="67"/>
        <v>0.47365648050579556</v>
      </c>
      <c r="FY32" s="33">
        <f t="shared" si="68"/>
        <v>0.47365648050579556</v>
      </c>
      <c r="FZ32" s="33">
        <f t="shared" si="69"/>
        <v>0.47365648050579556</v>
      </c>
      <c r="GA32" s="33">
        <f t="shared" si="89"/>
        <v>0.48946259220231825</v>
      </c>
      <c r="GB32" s="33">
        <f t="shared" si="86"/>
        <v>0.52581664910432035</v>
      </c>
      <c r="GC32" s="47">
        <f t="shared" si="87"/>
        <v>-0.23024236037934664</v>
      </c>
      <c r="GD32" s="48"/>
      <c r="GE32" s="48"/>
      <c r="GF32" s="48"/>
      <c r="GG32" s="68">
        <v>1</v>
      </c>
      <c r="GH32" s="68">
        <v>5</v>
      </c>
      <c r="GI32" s="68">
        <v>5</v>
      </c>
      <c r="GJ32" s="68">
        <v>5</v>
      </c>
      <c r="GK32" s="68">
        <v>7</v>
      </c>
      <c r="GL32" s="68">
        <v>7</v>
      </c>
      <c r="GM32" s="68">
        <v>8</v>
      </c>
      <c r="GN32" s="68">
        <v>8</v>
      </c>
      <c r="GO32" s="68">
        <v>8</v>
      </c>
      <c r="GP32" s="69">
        <f>GO32/$HH$1</f>
        <v>0.5</v>
      </c>
      <c r="GQ32" s="56"/>
      <c r="GR32" s="50"/>
      <c r="GS32" s="51"/>
      <c r="GT32" s="52"/>
      <c r="GU32" s="52"/>
      <c r="GV32" s="53"/>
      <c r="GW32" s="53"/>
      <c r="GX32" s="53"/>
      <c r="GY32" s="52"/>
      <c r="GZ32" s="53"/>
      <c r="HA32" s="53"/>
      <c r="HB32" s="53"/>
      <c r="HC32" s="54">
        <f t="shared" si="73"/>
        <v>81.347708894878707</v>
      </c>
      <c r="HD32" s="54">
        <f t="shared" si="74"/>
        <v>80.053050397877982</v>
      </c>
      <c r="HE32" s="48">
        <f t="shared" si="75"/>
        <v>0</v>
      </c>
    </row>
    <row r="33" spans="1:213" x14ac:dyDescent="0.25">
      <c r="A33" s="23" t="s">
        <v>247</v>
      </c>
      <c r="B33" s="24">
        <v>2</v>
      </c>
      <c r="C33" s="24">
        <v>3</v>
      </c>
      <c r="D33" s="24">
        <f t="shared" si="0"/>
        <v>2160</v>
      </c>
      <c r="E33" s="24">
        <v>95</v>
      </c>
      <c r="F33" s="24">
        <v>0</v>
      </c>
      <c r="G33" s="24">
        <v>22</v>
      </c>
      <c r="H33" s="24">
        <v>90</v>
      </c>
      <c r="I33" s="24">
        <v>603</v>
      </c>
      <c r="J33" s="24">
        <v>942</v>
      </c>
      <c r="K33" s="24">
        <v>0</v>
      </c>
      <c r="L33" s="24">
        <v>408</v>
      </c>
      <c r="M33" s="24">
        <v>0</v>
      </c>
      <c r="N33" s="24">
        <v>7</v>
      </c>
      <c r="O33" s="24">
        <v>12</v>
      </c>
      <c r="P33" s="24">
        <v>13</v>
      </c>
      <c r="Q33" s="24">
        <v>13</v>
      </c>
      <c r="R33" s="24">
        <f t="shared" si="1"/>
        <v>0</v>
      </c>
      <c r="S33" s="25">
        <v>4130</v>
      </c>
      <c r="T33" s="26">
        <v>710</v>
      </c>
      <c r="U33" s="26">
        <v>766</v>
      </c>
      <c r="V33" s="26">
        <v>874</v>
      </c>
      <c r="W33" s="26">
        <f t="shared" si="2"/>
        <v>56</v>
      </c>
      <c r="X33" s="26">
        <v>1042</v>
      </c>
      <c r="Y33" s="25">
        <v>4248</v>
      </c>
      <c r="Z33" s="26">
        <v>1195</v>
      </c>
      <c r="AA33" s="26">
        <v>1502</v>
      </c>
      <c r="AB33" s="26">
        <v>2121</v>
      </c>
      <c r="AC33" s="26">
        <f t="shared" si="3"/>
        <v>619</v>
      </c>
      <c r="AD33" s="27">
        <f t="shared" si="4"/>
        <v>41.211717709720375</v>
      </c>
      <c r="AE33" s="28">
        <v>187</v>
      </c>
      <c r="AF33" s="29">
        <f>[1]Лист1!B33</f>
        <v>4130</v>
      </c>
      <c r="AG33" s="73">
        <v>3098</v>
      </c>
      <c r="AH33" s="29">
        <v>4293</v>
      </c>
      <c r="AI33" s="30">
        <v>3110</v>
      </c>
      <c r="AJ33" s="30">
        <v>2814</v>
      </c>
      <c r="AK33" s="31">
        <f t="shared" si="5"/>
        <v>68.13559322033899</v>
      </c>
      <c r="AL33" s="31">
        <f t="shared" si="6"/>
        <v>66.24293785310735</v>
      </c>
      <c r="AM33" s="32">
        <v>2735</v>
      </c>
      <c r="AN33" s="32">
        <v>2736</v>
      </c>
      <c r="AO33" s="32">
        <v>2739</v>
      </c>
      <c r="AP33" s="32">
        <v>2739</v>
      </c>
      <c r="AQ33" s="32">
        <v>3139</v>
      </c>
      <c r="AR33" s="32">
        <v>3138</v>
      </c>
      <c r="AS33" s="32">
        <v>3074</v>
      </c>
      <c r="AT33" s="32">
        <v>2712</v>
      </c>
      <c r="AU33" s="32">
        <v>2662</v>
      </c>
      <c r="AV33" s="32">
        <v>2686</v>
      </c>
      <c r="AW33" s="32">
        <v>2730</v>
      </c>
      <c r="AX33" s="32">
        <v>2780</v>
      </c>
      <c r="AY33" s="32">
        <v>2823</v>
      </c>
      <c r="AZ33" s="32">
        <v>2823</v>
      </c>
      <c r="BA33" s="32">
        <v>2823</v>
      </c>
      <c r="BB33" s="32">
        <v>2832</v>
      </c>
      <c r="BC33" s="32">
        <v>2832</v>
      </c>
      <c r="BD33" s="32">
        <v>2832</v>
      </c>
      <c r="BE33" s="32">
        <v>2832</v>
      </c>
      <c r="BF33" s="33">
        <f t="shared" si="7"/>
        <v>0.71604938271604934</v>
      </c>
      <c r="BG33" s="34"/>
      <c r="BH33" s="34">
        <v>307</v>
      </c>
      <c r="BI33" s="34">
        <v>401</v>
      </c>
      <c r="BJ33" s="33">
        <f t="shared" si="8"/>
        <v>0.63172606568832979</v>
      </c>
      <c r="BK33" s="33">
        <f t="shared" si="9"/>
        <v>0.62007919869555095</v>
      </c>
      <c r="BL33" s="33">
        <f t="shared" si="10"/>
        <v>0.62566969485208479</v>
      </c>
      <c r="BM33" s="33">
        <f t="shared" si="11"/>
        <v>0.63591893780573028</v>
      </c>
      <c r="BN33" s="33">
        <f t="shared" si="12"/>
        <v>0.64756580479850923</v>
      </c>
      <c r="BO33" s="33">
        <f t="shared" si="13"/>
        <v>0.65758211041229908</v>
      </c>
      <c r="BP33" s="33">
        <f t="shared" si="14"/>
        <v>0.65758211041229908</v>
      </c>
      <c r="BQ33" s="33">
        <f t="shared" si="15"/>
        <v>0.65758211041229908</v>
      </c>
      <c r="BR33" s="33">
        <f t="shared" si="16"/>
        <v>0.65967854647099933</v>
      </c>
      <c r="BS33" s="33">
        <f t="shared" si="76"/>
        <v>0.65967854647099933</v>
      </c>
      <c r="BT33" s="33">
        <f t="shared" si="77"/>
        <v>0.65967854647099933</v>
      </c>
      <c r="BU33" s="33">
        <f t="shared" si="78"/>
        <v>0.65967854647099933</v>
      </c>
      <c r="BV33" s="35">
        <v>16270</v>
      </c>
      <c r="BW33" s="35">
        <v>496</v>
      </c>
      <c r="BX33" s="36">
        <v>70</v>
      </c>
      <c r="BY33" s="36">
        <v>451</v>
      </c>
      <c r="BZ33" s="36">
        <v>496</v>
      </c>
      <c r="CA33" s="36">
        <v>496</v>
      </c>
      <c r="CB33" s="36">
        <v>496</v>
      </c>
      <c r="CC33" s="36">
        <v>496</v>
      </c>
      <c r="CD33" s="36">
        <v>496</v>
      </c>
      <c r="CE33" s="36">
        <v>496</v>
      </c>
      <c r="CF33" s="36">
        <v>496</v>
      </c>
      <c r="CG33" s="36">
        <v>496</v>
      </c>
      <c r="CH33" s="36">
        <v>496</v>
      </c>
      <c r="CI33" s="36">
        <v>496</v>
      </c>
      <c r="CJ33" s="36">
        <v>496</v>
      </c>
      <c r="CK33" s="33">
        <f>BX33/AH33</f>
        <v>1.6305613789890521E-2</v>
      </c>
      <c r="CL33" s="37">
        <v>1092</v>
      </c>
      <c r="CM33" s="37">
        <v>1211</v>
      </c>
      <c r="CN33" s="37">
        <v>1211</v>
      </c>
      <c r="CO33" s="37">
        <v>1335</v>
      </c>
      <c r="CP33" s="37">
        <v>1416</v>
      </c>
      <c r="CQ33" s="37">
        <v>1460</v>
      </c>
      <c r="CR33" s="37">
        <v>1511</v>
      </c>
      <c r="CS33" s="37">
        <v>1511</v>
      </c>
      <c r="CT33" s="37">
        <v>1567</v>
      </c>
      <c r="CU33" s="33">
        <f>BY33/AH33</f>
        <v>0.10505474027486605</v>
      </c>
      <c r="CV33" s="33">
        <f>BZ33/AH33</f>
        <v>0.1155369205683671</v>
      </c>
      <c r="CW33" s="33">
        <f>CA33/AH33</f>
        <v>0.1155369205683671</v>
      </c>
      <c r="CX33" s="33">
        <f>CB33/AH33</f>
        <v>0.1155369205683671</v>
      </c>
      <c r="CY33" s="33">
        <f>CC33/AH33</f>
        <v>0.1155369205683671</v>
      </c>
      <c r="CZ33" s="33">
        <f>CD33/AH33</f>
        <v>0.1155369205683671</v>
      </c>
      <c r="DA33" s="33">
        <f>CE33/AH33</f>
        <v>0.1155369205683671</v>
      </c>
      <c r="DB33" s="33">
        <f>CF33/AH33</f>
        <v>0.1155369205683671</v>
      </c>
      <c r="DC33" s="33">
        <f>CG33/AH33</f>
        <v>0.1155369205683671</v>
      </c>
      <c r="DD33" s="33">
        <f>CH33/AH33</f>
        <v>0.1155369205683671</v>
      </c>
      <c r="DE33" s="33">
        <f t="shared" si="91"/>
        <v>0.1155369205683671</v>
      </c>
      <c r="DF33" s="33">
        <f t="shared" si="80"/>
        <v>0.1155369205683671</v>
      </c>
      <c r="DG33" s="38">
        <f t="shared" si="28"/>
        <v>3144</v>
      </c>
      <c r="DH33" s="38">
        <f t="shared" si="28"/>
        <v>3163</v>
      </c>
      <c r="DI33" s="38">
        <f t="shared" si="28"/>
        <v>3158</v>
      </c>
      <c r="DJ33" s="38">
        <f t="shared" si="28"/>
        <v>3182</v>
      </c>
      <c r="DK33" s="38">
        <f t="shared" si="29"/>
        <v>3226</v>
      </c>
      <c r="DL33" s="38">
        <f t="shared" si="30"/>
        <v>3276</v>
      </c>
      <c r="DM33" s="38">
        <f t="shared" si="30"/>
        <v>3319</v>
      </c>
      <c r="DN33" s="38">
        <f t="shared" si="31"/>
        <v>3319</v>
      </c>
      <c r="DO33" s="38">
        <f t="shared" si="32"/>
        <v>3319</v>
      </c>
      <c r="DP33" s="38">
        <f t="shared" si="81"/>
        <v>3328</v>
      </c>
      <c r="DQ33" s="38">
        <f t="shared" si="81"/>
        <v>3328</v>
      </c>
      <c r="DR33" s="38">
        <f t="shared" si="82"/>
        <v>3328</v>
      </c>
      <c r="DS33" s="38">
        <f t="shared" si="82"/>
        <v>3328</v>
      </c>
      <c r="DT33" s="39">
        <f t="shared" si="33"/>
        <v>0.73235499650593994</v>
      </c>
      <c r="DU33" s="39">
        <f t="shared" si="34"/>
        <v>0.73678080596319595</v>
      </c>
      <c r="DV33" s="39">
        <f t="shared" si="35"/>
        <v>0.73561611926391801</v>
      </c>
      <c r="DW33" s="39">
        <f t="shared" si="36"/>
        <v>0.74120661542045185</v>
      </c>
      <c r="DX33" s="39">
        <f t="shared" si="37"/>
        <v>0.75145585837409734</v>
      </c>
      <c r="DY33" s="39">
        <f t="shared" si="38"/>
        <v>0.76310272536687629</v>
      </c>
      <c r="DZ33" s="39">
        <f t="shared" si="39"/>
        <v>0.77311903098066626</v>
      </c>
      <c r="EA33" s="39">
        <f t="shared" si="40"/>
        <v>0.77311903098066626</v>
      </c>
      <c r="EB33" s="39">
        <f t="shared" si="41"/>
        <v>0.77311903098066626</v>
      </c>
      <c r="EC33" s="39">
        <f t="shared" si="42"/>
        <v>0.77521546703936639</v>
      </c>
      <c r="ED33" s="39">
        <f t="shared" si="83"/>
        <v>0.77521546703936639</v>
      </c>
      <c r="EE33" s="39">
        <f t="shared" si="84"/>
        <v>0.77521546703936639</v>
      </c>
      <c r="EF33" s="39">
        <f t="shared" si="85"/>
        <v>0.77521546703936639</v>
      </c>
      <c r="EG33" s="40">
        <v>1666</v>
      </c>
      <c r="EH33" s="41">
        <f t="shared" si="43"/>
        <v>0.75302663438256656</v>
      </c>
      <c r="EI33" s="41">
        <f t="shared" si="44"/>
        <v>0.75569007263922516</v>
      </c>
      <c r="EJ33" s="41">
        <f t="shared" si="45"/>
        <v>0.7593220338983051</v>
      </c>
      <c r="EK33" s="41">
        <f t="shared" si="46"/>
        <v>0.75956416464891041</v>
      </c>
      <c r="EL33" s="41">
        <f t="shared" si="47"/>
        <v>0.76029055690072644</v>
      </c>
      <c r="EM33" s="41">
        <f t="shared" si="48"/>
        <v>0.76029055690072644</v>
      </c>
      <c r="EN33" s="41">
        <f t="shared" si="49"/>
        <v>0.76004842615012103</v>
      </c>
      <c r="EO33" s="33">
        <f t="shared" si="50"/>
        <v>0.73095737246680648</v>
      </c>
      <c r="EP33" s="41">
        <f t="shared" si="51"/>
        <v>0.26440677966101694</v>
      </c>
      <c r="EQ33" s="41">
        <f t="shared" si="52"/>
        <v>0.29322033898305083</v>
      </c>
      <c r="ER33" s="70">
        <v>30</v>
      </c>
      <c r="ES33" s="70">
        <v>30</v>
      </c>
      <c r="ET33" s="71">
        <v>93.33</v>
      </c>
      <c r="EU33" s="41">
        <f t="shared" si="53"/>
        <v>0.32324455205811137</v>
      </c>
      <c r="EV33" s="41">
        <f t="shared" si="54"/>
        <v>0.34285714285714286</v>
      </c>
      <c r="EW33" s="41">
        <f t="shared" si="55"/>
        <v>0.35351089588377727</v>
      </c>
      <c r="EX33" s="41">
        <f t="shared" si="56"/>
        <v>0.36585956416464893</v>
      </c>
      <c r="EY33" s="41">
        <f t="shared" si="57"/>
        <v>0.36585956416464893</v>
      </c>
      <c r="EZ33" s="44">
        <v>1677</v>
      </c>
      <c r="FA33" s="44">
        <v>1784</v>
      </c>
      <c r="FB33" s="44">
        <v>2268</v>
      </c>
      <c r="FC33" s="44">
        <v>2624</v>
      </c>
      <c r="FD33" s="44">
        <v>2906</v>
      </c>
      <c r="FE33" s="44">
        <v>3255</v>
      </c>
      <c r="FF33" s="44">
        <v>3255</v>
      </c>
      <c r="FG33" s="44">
        <v>3255</v>
      </c>
      <c r="FH33" s="44">
        <v>3276</v>
      </c>
      <c r="FI33" s="44">
        <v>3276</v>
      </c>
      <c r="FJ33" s="44">
        <v>3272</v>
      </c>
      <c r="FK33" s="44">
        <v>3273</v>
      </c>
      <c r="FL33" s="45">
        <v>3271</v>
      </c>
      <c r="FM33" s="33">
        <f t="shared" si="58"/>
        <v>0.38807360819939435</v>
      </c>
      <c r="FN33" s="46">
        <v>5600</v>
      </c>
      <c r="FO33" s="72">
        <v>401</v>
      </c>
      <c r="FP33" s="33">
        <f t="shared" si="59"/>
        <v>0.39063591893780575</v>
      </c>
      <c r="FQ33" s="33">
        <f t="shared" si="60"/>
        <v>0.41556021430235268</v>
      </c>
      <c r="FR33" s="33">
        <f t="shared" si="61"/>
        <v>0.52830188679245282</v>
      </c>
      <c r="FS33" s="33">
        <f t="shared" si="62"/>
        <v>0.61122757978103892</v>
      </c>
      <c r="FT33" s="33">
        <f t="shared" si="63"/>
        <v>0.67691590962031212</v>
      </c>
      <c r="FU33" s="33">
        <f t="shared" si="64"/>
        <v>0.75821104122990912</v>
      </c>
      <c r="FV33" s="33">
        <f t="shared" si="65"/>
        <v>0.75821104122990912</v>
      </c>
      <c r="FW33" s="33">
        <f t="shared" si="66"/>
        <v>0.75821104122990912</v>
      </c>
      <c r="FX33" s="33">
        <f t="shared" si="67"/>
        <v>0.76310272536687629</v>
      </c>
      <c r="FY33" s="33">
        <f t="shared" si="68"/>
        <v>0.76310272536687629</v>
      </c>
      <c r="FZ33" s="33">
        <f t="shared" si="69"/>
        <v>0.76217097600745398</v>
      </c>
      <c r="GA33" s="33">
        <f t="shared" si="89"/>
        <v>0.76240391334730961</v>
      </c>
      <c r="GB33" s="33">
        <f t="shared" si="86"/>
        <v>0.76193803866759846</v>
      </c>
      <c r="GC33" s="47">
        <f t="shared" si="87"/>
        <v>-1.327742837176793E-2</v>
      </c>
      <c r="GD33" s="73">
        <v>9</v>
      </c>
      <c r="GE33" s="73">
        <v>9</v>
      </c>
      <c r="GF33" s="73">
        <v>9</v>
      </c>
      <c r="GG33" s="73">
        <v>9</v>
      </c>
      <c r="GH33" s="73">
        <v>9</v>
      </c>
      <c r="GI33" s="73">
        <v>9</v>
      </c>
      <c r="GJ33" s="73">
        <v>10</v>
      </c>
      <c r="GK33" s="73">
        <v>10</v>
      </c>
      <c r="GL33" s="73">
        <v>10</v>
      </c>
      <c r="GM33" s="73">
        <v>10</v>
      </c>
      <c r="GN33" s="73">
        <v>10</v>
      </c>
      <c r="GO33" s="73">
        <v>10</v>
      </c>
      <c r="GP33" s="49">
        <f>GO33/$HG$1</f>
        <v>1</v>
      </c>
      <c r="GQ33" s="56">
        <f>BI33/(FO33/100)</f>
        <v>100</v>
      </c>
      <c r="GR33" s="50">
        <f>FO33/(AF33/100)</f>
        <v>9.7094430992736083</v>
      </c>
      <c r="GS33" s="51">
        <f>BI33/(AF33/100)</f>
        <v>9.7094430992736083</v>
      </c>
      <c r="GT33" s="52">
        <f>FN33*FO33</f>
        <v>2245600</v>
      </c>
      <c r="GU33" s="52">
        <f>FN33*BI33</f>
        <v>2245600</v>
      </c>
      <c r="GV33" s="53">
        <v>1867675.48</v>
      </c>
      <c r="GW33" s="53">
        <v>2207591.6800000002</v>
      </c>
      <c r="GX33" s="53">
        <f>GU33-GV33</f>
        <v>377924.52</v>
      </c>
      <c r="GY33" s="52">
        <v>38008.32</v>
      </c>
      <c r="GZ33" s="53">
        <f>GT33-GV33</f>
        <v>377924.52</v>
      </c>
      <c r="HA33" s="53">
        <v>510</v>
      </c>
      <c r="HB33" s="53">
        <v>401</v>
      </c>
      <c r="HC33" s="54">
        <f t="shared" si="73"/>
        <v>51.355932203389834</v>
      </c>
      <c r="HD33" s="54">
        <f t="shared" si="74"/>
        <v>49.929378531073453</v>
      </c>
      <c r="HE33" s="48">
        <f t="shared" si="75"/>
        <v>7.4334140435835359</v>
      </c>
    </row>
    <row r="34" spans="1:213" x14ac:dyDescent="0.25">
      <c r="A34" s="23" t="s">
        <v>248</v>
      </c>
      <c r="B34" s="24">
        <v>2</v>
      </c>
      <c r="C34" s="24">
        <v>32</v>
      </c>
      <c r="D34" s="24">
        <f t="shared" si="0"/>
        <v>1452</v>
      </c>
      <c r="E34" s="24">
        <v>32</v>
      </c>
      <c r="F34" s="24">
        <v>0</v>
      </c>
      <c r="G34" s="24">
        <v>45</v>
      </c>
      <c r="H34" s="24">
        <v>81</v>
      </c>
      <c r="I34" s="24">
        <v>704</v>
      </c>
      <c r="J34" s="24">
        <v>407</v>
      </c>
      <c r="K34" s="24">
        <v>0</v>
      </c>
      <c r="L34" s="24">
        <v>153</v>
      </c>
      <c r="M34" s="24">
        <v>30</v>
      </c>
      <c r="N34" s="24">
        <v>32</v>
      </c>
      <c r="O34" s="24">
        <v>34</v>
      </c>
      <c r="P34" s="24">
        <v>33</v>
      </c>
      <c r="Q34" s="24">
        <v>34</v>
      </c>
      <c r="R34" s="24">
        <f t="shared" si="1"/>
        <v>1</v>
      </c>
      <c r="S34" s="25">
        <v>8957</v>
      </c>
      <c r="T34" s="26">
        <v>2201</v>
      </c>
      <c r="U34" s="26">
        <v>2209</v>
      </c>
      <c r="V34" s="26">
        <v>2209</v>
      </c>
      <c r="W34" s="26">
        <f t="shared" si="2"/>
        <v>8</v>
      </c>
      <c r="X34" s="26">
        <v>2213</v>
      </c>
      <c r="Y34" s="25">
        <v>9254</v>
      </c>
      <c r="Z34" s="26">
        <v>2572</v>
      </c>
      <c r="AA34" s="26">
        <v>3842</v>
      </c>
      <c r="AB34" s="26">
        <v>4015</v>
      </c>
      <c r="AC34" s="26">
        <f t="shared" si="3"/>
        <v>173</v>
      </c>
      <c r="AD34" s="27">
        <f t="shared" si="4"/>
        <v>4.5028630921395107</v>
      </c>
      <c r="AE34" s="28">
        <v>2122</v>
      </c>
      <c r="AF34" s="29">
        <f>[1]Лист1!B34</f>
        <v>8754</v>
      </c>
      <c r="AG34" s="56">
        <v>6566</v>
      </c>
      <c r="AH34" s="29">
        <v>9336</v>
      </c>
      <c r="AI34" s="30">
        <v>5874</v>
      </c>
      <c r="AJ34" s="30">
        <v>5913</v>
      </c>
      <c r="AK34" s="31">
        <f t="shared" si="5"/>
        <v>66.015406944289381</v>
      </c>
      <c r="AL34" s="31">
        <f t="shared" si="6"/>
        <v>63.896693321806779</v>
      </c>
      <c r="AM34" s="32">
        <v>5966</v>
      </c>
      <c r="AN34" s="32">
        <v>5983</v>
      </c>
      <c r="AO34" s="32">
        <v>6020</v>
      </c>
      <c r="AP34" s="32">
        <v>6105</v>
      </c>
      <c r="AQ34" s="32">
        <v>6160</v>
      </c>
      <c r="AR34" s="32">
        <v>6230</v>
      </c>
      <c r="AS34" s="32">
        <v>6422</v>
      </c>
      <c r="AT34" s="32">
        <v>6437</v>
      </c>
      <c r="AU34" s="32">
        <v>6443</v>
      </c>
      <c r="AV34" s="32">
        <v>6343</v>
      </c>
      <c r="AW34" s="32">
        <v>6429</v>
      </c>
      <c r="AX34" s="32">
        <v>6559</v>
      </c>
      <c r="AY34" s="32">
        <v>6612</v>
      </c>
      <c r="AZ34" s="32">
        <v>6641</v>
      </c>
      <c r="BA34" s="32">
        <v>6661</v>
      </c>
      <c r="BB34" s="32">
        <v>6671</v>
      </c>
      <c r="BC34" s="32">
        <v>6733</v>
      </c>
      <c r="BD34" s="32">
        <v>6750</v>
      </c>
      <c r="BE34" s="32">
        <v>6756</v>
      </c>
      <c r="BF34" s="33">
        <f t="shared" si="7"/>
        <v>0.68787489288774639</v>
      </c>
      <c r="BG34" s="34"/>
      <c r="BH34" s="34">
        <v>44</v>
      </c>
      <c r="BI34" s="34">
        <v>45</v>
      </c>
      <c r="BJ34" s="33">
        <f t="shared" si="8"/>
        <v>0.68948157669237364</v>
      </c>
      <c r="BK34" s="33">
        <f t="shared" si="9"/>
        <v>0.69012425021422452</v>
      </c>
      <c r="BL34" s="33">
        <f t="shared" si="10"/>
        <v>0.67941302485004285</v>
      </c>
      <c r="BM34" s="33">
        <f t="shared" si="11"/>
        <v>0.68862467866323906</v>
      </c>
      <c r="BN34" s="33">
        <f t="shared" si="12"/>
        <v>0.70254927163667524</v>
      </c>
      <c r="BO34" s="33">
        <f t="shared" si="13"/>
        <v>0.70822622107969146</v>
      </c>
      <c r="BP34" s="33">
        <f t="shared" si="14"/>
        <v>0.71133247643530417</v>
      </c>
      <c r="BQ34" s="33">
        <f t="shared" si="15"/>
        <v>0.71347472150814051</v>
      </c>
      <c r="BR34" s="33">
        <f t="shared" si="16"/>
        <v>0.71454584404455868</v>
      </c>
      <c r="BS34" s="33">
        <f t="shared" si="76"/>
        <v>0.72118680377035138</v>
      </c>
      <c r="BT34" s="33">
        <f t="shared" si="77"/>
        <v>0.72300771208226222</v>
      </c>
      <c r="BU34" s="33">
        <f t="shared" si="78"/>
        <v>0.7236503856041131</v>
      </c>
      <c r="BV34" s="35">
        <v>15100</v>
      </c>
      <c r="BW34" s="35">
        <v>160</v>
      </c>
      <c r="BX34" s="36"/>
      <c r="BY34" s="36"/>
      <c r="BZ34" s="36"/>
      <c r="CA34" s="36">
        <v>113</v>
      </c>
      <c r="CB34" s="36">
        <v>160</v>
      </c>
      <c r="CC34" s="36">
        <v>160</v>
      </c>
      <c r="CD34" s="36">
        <v>160</v>
      </c>
      <c r="CE34" s="36">
        <v>160</v>
      </c>
      <c r="CF34" s="36">
        <v>160</v>
      </c>
      <c r="CG34" s="36">
        <v>160</v>
      </c>
      <c r="CH34" s="36">
        <v>160</v>
      </c>
      <c r="CI34" s="36">
        <v>160</v>
      </c>
      <c r="CJ34" s="36">
        <v>160</v>
      </c>
      <c r="CK34" s="33">
        <f>BX34/AH34</f>
        <v>0</v>
      </c>
      <c r="CL34" s="37">
        <v>2483</v>
      </c>
      <c r="CM34" s="37">
        <v>2525</v>
      </c>
      <c r="CN34" s="37">
        <v>2553</v>
      </c>
      <c r="CO34" s="37">
        <v>2568</v>
      </c>
      <c r="CP34" s="37">
        <v>2575</v>
      </c>
      <c r="CQ34" s="37">
        <v>2587</v>
      </c>
      <c r="CR34" s="37">
        <v>2644</v>
      </c>
      <c r="CS34" s="37">
        <v>2652</v>
      </c>
      <c r="CT34" s="37">
        <v>2661</v>
      </c>
      <c r="CU34" s="33">
        <f>BY34/AH34</f>
        <v>0</v>
      </c>
      <c r="CV34" s="33">
        <f>BZ34/AH34</f>
        <v>0</v>
      </c>
      <c r="CW34" s="33">
        <f>CA34/AH34</f>
        <v>1.2103684661525279E-2</v>
      </c>
      <c r="CX34" s="33">
        <f>CB34/AH34</f>
        <v>1.713796058269066E-2</v>
      </c>
      <c r="CY34" s="33">
        <f>CC34/AH34</f>
        <v>1.713796058269066E-2</v>
      </c>
      <c r="CZ34" s="33">
        <f>CD34/AH34</f>
        <v>1.713796058269066E-2</v>
      </c>
      <c r="DA34" s="33">
        <f>CE34/AH34</f>
        <v>1.713796058269066E-2</v>
      </c>
      <c r="DB34" s="33">
        <f>CF34/AH34</f>
        <v>1.713796058269066E-2</v>
      </c>
      <c r="DC34" s="33">
        <f>CG34/AH34</f>
        <v>1.713796058269066E-2</v>
      </c>
      <c r="DD34" s="33">
        <f>CH34/AH34</f>
        <v>1.713796058269066E-2</v>
      </c>
      <c r="DE34" s="33">
        <f t="shared" si="91"/>
        <v>1.713796058269066E-2</v>
      </c>
      <c r="DF34" s="33">
        <f t="shared" si="80"/>
        <v>1.713796058269066E-2</v>
      </c>
      <c r="DG34" s="38">
        <f t="shared" si="28"/>
        <v>6422</v>
      </c>
      <c r="DH34" s="38">
        <f t="shared" si="28"/>
        <v>6437</v>
      </c>
      <c r="DI34" s="38">
        <f t="shared" si="28"/>
        <v>6443</v>
      </c>
      <c r="DJ34" s="38">
        <f t="shared" si="28"/>
        <v>6456</v>
      </c>
      <c r="DK34" s="38">
        <f t="shared" si="29"/>
        <v>6589</v>
      </c>
      <c r="DL34" s="38">
        <f t="shared" si="30"/>
        <v>6719</v>
      </c>
      <c r="DM34" s="38">
        <f t="shared" si="30"/>
        <v>6772</v>
      </c>
      <c r="DN34" s="38">
        <f t="shared" si="31"/>
        <v>6801</v>
      </c>
      <c r="DO34" s="38">
        <f t="shared" si="32"/>
        <v>6821</v>
      </c>
      <c r="DP34" s="38">
        <f t="shared" si="81"/>
        <v>6831</v>
      </c>
      <c r="DQ34" s="38">
        <f t="shared" si="81"/>
        <v>6893</v>
      </c>
      <c r="DR34" s="38">
        <f t="shared" si="82"/>
        <v>6910</v>
      </c>
      <c r="DS34" s="38">
        <f t="shared" si="82"/>
        <v>6916</v>
      </c>
      <c r="DT34" s="39">
        <f t="shared" si="33"/>
        <v>0.68787489288774639</v>
      </c>
      <c r="DU34" s="39">
        <f t="shared" si="34"/>
        <v>0.68948157669237364</v>
      </c>
      <c r="DV34" s="39">
        <f t="shared" si="35"/>
        <v>0.69012425021422452</v>
      </c>
      <c r="DW34" s="39">
        <f t="shared" si="36"/>
        <v>0.69151670951156807</v>
      </c>
      <c r="DX34" s="39">
        <f t="shared" si="37"/>
        <v>0.70576263924592975</v>
      </c>
      <c r="DY34" s="39">
        <f t="shared" si="38"/>
        <v>0.71968723221936592</v>
      </c>
      <c r="DZ34" s="39">
        <f t="shared" si="39"/>
        <v>0.72536418166238215</v>
      </c>
      <c r="EA34" s="39">
        <f t="shared" si="40"/>
        <v>0.72847043701799485</v>
      </c>
      <c r="EB34" s="39">
        <f t="shared" si="41"/>
        <v>0.73061268209083119</v>
      </c>
      <c r="EC34" s="39">
        <f t="shared" si="42"/>
        <v>0.73168380462724936</v>
      </c>
      <c r="ED34" s="39">
        <f t="shared" si="83"/>
        <v>0.73832476435304195</v>
      </c>
      <c r="EE34" s="39">
        <f t="shared" si="84"/>
        <v>0.7401456726649529</v>
      </c>
      <c r="EF34" s="39">
        <f t="shared" si="85"/>
        <v>0.74078834618680378</v>
      </c>
      <c r="EG34" s="40">
        <v>2876</v>
      </c>
      <c r="EH34" s="41">
        <f t="shared" si="43"/>
        <v>0.67100753941055513</v>
      </c>
      <c r="EI34" s="41">
        <f t="shared" si="44"/>
        <v>0.68048891935115374</v>
      </c>
      <c r="EJ34" s="41">
        <f t="shared" si="45"/>
        <v>0.68665752798720581</v>
      </c>
      <c r="EK34" s="41">
        <f t="shared" si="46"/>
        <v>0.68859949737262971</v>
      </c>
      <c r="EL34" s="41">
        <f t="shared" si="47"/>
        <v>0.69282613662325798</v>
      </c>
      <c r="EM34" s="41">
        <f t="shared" si="48"/>
        <v>0.70253598355037694</v>
      </c>
      <c r="EN34" s="41">
        <f t="shared" si="49"/>
        <v>0.70367831848297924</v>
      </c>
      <c r="EO34" s="33">
        <f t="shared" si="50"/>
        <v>0.66730934018851762</v>
      </c>
      <c r="EP34" s="41">
        <f t="shared" si="51"/>
        <v>0.28364176376513595</v>
      </c>
      <c r="EQ34" s="41">
        <f t="shared" si="52"/>
        <v>0.28843957048206537</v>
      </c>
      <c r="ER34" s="57">
        <v>88</v>
      </c>
      <c r="ES34" s="57">
        <v>51</v>
      </c>
      <c r="ET34" s="58">
        <v>46.67</v>
      </c>
      <c r="EU34" s="41">
        <f t="shared" si="53"/>
        <v>0.29335161069225496</v>
      </c>
      <c r="EV34" s="41">
        <f t="shared" si="54"/>
        <v>0.29415124514507651</v>
      </c>
      <c r="EW34" s="41">
        <f t="shared" si="55"/>
        <v>0.29552204706419921</v>
      </c>
      <c r="EX34" s="41">
        <f t="shared" si="56"/>
        <v>0.30203335618003196</v>
      </c>
      <c r="EY34" s="41">
        <f t="shared" si="57"/>
        <v>0.3029472241261138</v>
      </c>
      <c r="EZ34" s="44">
        <v>2883</v>
      </c>
      <c r="FA34" s="44">
        <v>2911</v>
      </c>
      <c r="FB34" s="44">
        <v>2951</v>
      </c>
      <c r="FC34" s="44">
        <v>3398</v>
      </c>
      <c r="FD34" s="44">
        <v>3930</v>
      </c>
      <c r="FE34" s="44">
        <v>4421</v>
      </c>
      <c r="FF34" s="44">
        <v>4444</v>
      </c>
      <c r="FG34" s="44">
        <v>4525</v>
      </c>
      <c r="FH34" s="44">
        <v>4526</v>
      </c>
      <c r="FI34" s="44">
        <v>4605</v>
      </c>
      <c r="FJ34" s="44">
        <v>4613</v>
      </c>
      <c r="FK34" s="44">
        <v>4621</v>
      </c>
      <c r="FL34" s="45">
        <v>4638</v>
      </c>
      <c r="FM34" s="33">
        <f t="shared" si="58"/>
        <v>0.30805484147386458</v>
      </c>
      <c r="FN34" s="46">
        <v>5900</v>
      </c>
      <c r="FO34" s="82">
        <v>45</v>
      </c>
      <c r="FP34" s="33">
        <f t="shared" si="59"/>
        <v>0.30880462724935731</v>
      </c>
      <c r="FQ34" s="33">
        <f t="shared" si="60"/>
        <v>0.31180377035132817</v>
      </c>
      <c r="FR34" s="33">
        <f t="shared" si="61"/>
        <v>0.31608826049700084</v>
      </c>
      <c r="FS34" s="33">
        <f t="shared" si="62"/>
        <v>0.36396743787489289</v>
      </c>
      <c r="FT34" s="33">
        <f t="shared" si="63"/>
        <v>0.42095115681233936</v>
      </c>
      <c r="FU34" s="33">
        <f t="shared" si="64"/>
        <v>0.47354327335047131</v>
      </c>
      <c r="FV34" s="33">
        <f t="shared" si="65"/>
        <v>0.47600685518423308</v>
      </c>
      <c r="FW34" s="33">
        <f t="shared" si="66"/>
        <v>0.48468294772922021</v>
      </c>
      <c r="FX34" s="33">
        <f t="shared" si="67"/>
        <v>0.48479005998286206</v>
      </c>
      <c r="FY34" s="33">
        <f t="shared" si="68"/>
        <v>0.49325192802056556</v>
      </c>
      <c r="FZ34" s="33">
        <f t="shared" si="69"/>
        <v>0.49410882604970008</v>
      </c>
      <c r="GA34" s="33">
        <f t="shared" si="89"/>
        <v>0.4949657240788346</v>
      </c>
      <c r="GB34" s="33">
        <f t="shared" si="86"/>
        <v>0.4967866323907455</v>
      </c>
      <c r="GC34" s="47">
        <f t="shared" si="87"/>
        <v>-0.24400171379605828</v>
      </c>
      <c r="GD34" s="83">
        <v>5</v>
      </c>
      <c r="GE34" s="83">
        <v>5</v>
      </c>
      <c r="GF34" s="83">
        <v>6</v>
      </c>
      <c r="GG34" s="83">
        <v>8</v>
      </c>
      <c r="GH34" s="83">
        <v>9</v>
      </c>
      <c r="GI34" s="83">
        <v>10</v>
      </c>
      <c r="GJ34" s="83">
        <v>10</v>
      </c>
      <c r="GK34" s="83">
        <v>10</v>
      </c>
      <c r="GL34" s="83">
        <v>10</v>
      </c>
      <c r="GM34" s="83">
        <v>10</v>
      </c>
      <c r="GN34" s="83">
        <v>10</v>
      </c>
      <c r="GO34" s="83">
        <v>10</v>
      </c>
      <c r="GP34" s="49">
        <f>GO34/$HG$1</f>
        <v>1</v>
      </c>
      <c r="GQ34" s="56">
        <f>BI34/(FO34/100)</f>
        <v>100</v>
      </c>
      <c r="GR34" s="50">
        <f>FO34/(AF34/100)</f>
        <v>0.51405071967100746</v>
      </c>
      <c r="GS34" s="51">
        <f>BI34/(AF34/100)</f>
        <v>0.51405071967100746</v>
      </c>
      <c r="GT34" s="52">
        <f>FN34*FO34</f>
        <v>265500</v>
      </c>
      <c r="GU34" s="52">
        <f>FN34*BI34</f>
        <v>265500</v>
      </c>
      <c r="GV34" s="53">
        <v>140470.20000000001</v>
      </c>
      <c r="GW34" s="53"/>
      <c r="GX34" s="53">
        <f>GU34-GV34</f>
        <v>125029.79999999999</v>
      </c>
      <c r="GY34" s="52">
        <v>167.4</v>
      </c>
      <c r="GZ34" s="53">
        <f>GT34-GV34</f>
        <v>125029.79999999999</v>
      </c>
      <c r="HA34" s="53">
        <v>45</v>
      </c>
      <c r="HB34" s="53">
        <v>45</v>
      </c>
      <c r="HC34" s="54">
        <f t="shared" si="73"/>
        <v>44.825276320196501</v>
      </c>
      <c r="HD34" s="54">
        <f t="shared" si="74"/>
        <v>43.38664361357251</v>
      </c>
      <c r="HE34" s="48">
        <f t="shared" si="75"/>
        <v>0.50262737034498506</v>
      </c>
    </row>
    <row r="35" spans="1:213" x14ac:dyDescent="0.25">
      <c r="A35" s="23" t="s">
        <v>249</v>
      </c>
      <c r="B35" s="24">
        <v>2</v>
      </c>
      <c r="C35" s="24">
        <v>8</v>
      </c>
      <c r="D35" s="24">
        <f t="shared" si="0"/>
        <v>917</v>
      </c>
      <c r="E35" s="24">
        <v>52</v>
      </c>
      <c r="F35" s="24">
        <v>0</v>
      </c>
      <c r="G35" s="24">
        <v>48</v>
      </c>
      <c r="H35" s="24">
        <v>61</v>
      </c>
      <c r="I35" s="24">
        <v>482</v>
      </c>
      <c r="J35" s="24">
        <v>229</v>
      </c>
      <c r="K35" s="24">
        <v>0</v>
      </c>
      <c r="L35" s="24">
        <v>45</v>
      </c>
      <c r="M35" s="24">
        <v>0</v>
      </c>
      <c r="N35" s="24">
        <v>8</v>
      </c>
      <c r="O35" s="24">
        <v>8</v>
      </c>
      <c r="P35" s="24">
        <v>8</v>
      </c>
      <c r="Q35" s="24">
        <v>8</v>
      </c>
      <c r="R35" s="24">
        <f t="shared" si="1"/>
        <v>0</v>
      </c>
      <c r="S35" s="25">
        <v>2637</v>
      </c>
      <c r="T35" s="26">
        <v>9</v>
      </c>
      <c r="U35" s="26">
        <v>10</v>
      </c>
      <c r="V35" s="26">
        <v>563</v>
      </c>
      <c r="W35" s="26">
        <f t="shared" si="2"/>
        <v>1</v>
      </c>
      <c r="X35" s="26">
        <v>1143</v>
      </c>
      <c r="Y35" s="25">
        <v>2673</v>
      </c>
      <c r="Z35" s="26">
        <v>1917</v>
      </c>
      <c r="AA35" s="26">
        <v>2004</v>
      </c>
      <c r="AB35" s="26">
        <v>2006</v>
      </c>
      <c r="AC35" s="26">
        <f t="shared" si="3"/>
        <v>2</v>
      </c>
      <c r="AD35" s="27">
        <f t="shared" si="4"/>
        <v>9.9800399201596807E-2</v>
      </c>
      <c r="AE35" s="28"/>
      <c r="AF35" s="29">
        <f>[1]Лист1!B35</f>
        <v>2673</v>
      </c>
      <c r="AG35" s="29">
        <v>1801</v>
      </c>
      <c r="AH35" s="29">
        <v>2729</v>
      </c>
      <c r="AI35" s="30">
        <v>1945</v>
      </c>
      <c r="AJ35" s="30">
        <v>1918</v>
      </c>
      <c r="AK35" s="31">
        <f t="shared" si="5"/>
        <v>72.734167614713684</v>
      </c>
      <c r="AL35" s="31">
        <f t="shared" si="6"/>
        <v>71.754582865693976</v>
      </c>
      <c r="AM35" s="32">
        <v>1926</v>
      </c>
      <c r="AN35" s="32">
        <v>1926</v>
      </c>
      <c r="AO35" s="32">
        <v>1953</v>
      </c>
      <c r="AP35" s="32">
        <v>1988</v>
      </c>
      <c r="AQ35" s="32">
        <v>1988</v>
      </c>
      <c r="AR35" s="32">
        <v>1988</v>
      </c>
      <c r="AS35" s="32">
        <v>1992</v>
      </c>
      <c r="AT35" s="32">
        <v>1992</v>
      </c>
      <c r="AU35" s="32">
        <v>2004</v>
      </c>
      <c r="AV35" s="32">
        <v>2007</v>
      </c>
      <c r="AW35" s="32">
        <v>2007</v>
      </c>
      <c r="AX35" s="32">
        <v>2007</v>
      </c>
      <c r="AY35" s="32">
        <v>2094</v>
      </c>
      <c r="AZ35" s="32">
        <v>2094</v>
      </c>
      <c r="BA35" s="32">
        <v>2093</v>
      </c>
      <c r="BB35" s="32">
        <v>2107</v>
      </c>
      <c r="BC35" s="32">
        <v>2107</v>
      </c>
      <c r="BD35" s="32">
        <v>2112</v>
      </c>
      <c r="BE35" s="32">
        <v>2103</v>
      </c>
      <c r="BF35" s="33">
        <f t="shared" si="7"/>
        <v>0.72993770611945763</v>
      </c>
      <c r="BG35" s="34"/>
      <c r="BH35" s="34"/>
      <c r="BI35" s="34"/>
      <c r="BJ35" s="33">
        <f t="shared" si="8"/>
        <v>0.72993770611945763</v>
      </c>
      <c r="BK35" s="33">
        <f t="shared" si="9"/>
        <v>0.73433492121656285</v>
      </c>
      <c r="BL35" s="33">
        <f t="shared" si="10"/>
        <v>0.7354342249908391</v>
      </c>
      <c r="BM35" s="33">
        <f t="shared" si="11"/>
        <v>0.7354342249908391</v>
      </c>
      <c r="BN35" s="33">
        <f t="shared" si="12"/>
        <v>0.7354342249908391</v>
      </c>
      <c r="BO35" s="33">
        <f t="shared" si="13"/>
        <v>0.76731403444485158</v>
      </c>
      <c r="BP35" s="33">
        <f t="shared" si="14"/>
        <v>0.76731403444485158</v>
      </c>
      <c r="BQ35" s="33">
        <f t="shared" si="15"/>
        <v>0.7669475998534262</v>
      </c>
      <c r="BR35" s="33">
        <f t="shared" si="16"/>
        <v>0.77207768413338218</v>
      </c>
      <c r="BS35" s="33">
        <f t="shared" si="76"/>
        <v>0.77207768413338218</v>
      </c>
      <c r="BT35" s="33">
        <f t="shared" si="77"/>
        <v>0.7739098570905093</v>
      </c>
      <c r="BU35" s="33">
        <f t="shared" si="78"/>
        <v>0.77061194576768044</v>
      </c>
      <c r="BV35" s="67">
        <v>9810</v>
      </c>
      <c r="BW35" s="67">
        <v>27</v>
      </c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3"/>
      <c r="CL35" s="37"/>
      <c r="CM35" s="37"/>
      <c r="CN35" s="37"/>
      <c r="CO35" s="37"/>
      <c r="CP35" s="37"/>
      <c r="CQ35" s="37"/>
      <c r="CR35" s="37"/>
      <c r="CS35" s="37"/>
      <c r="CT35" s="37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8">
        <f t="shared" si="28"/>
        <v>1992</v>
      </c>
      <c r="DH35" s="38">
        <f t="shared" si="28"/>
        <v>1992</v>
      </c>
      <c r="DI35" s="38">
        <f t="shared" si="28"/>
        <v>2004</v>
      </c>
      <c r="DJ35" s="38">
        <f t="shared" si="28"/>
        <v>2007</v>
      </c>
      <c r="DK35" s="38">
        <f t="shared" si="29"/>
        <v>2007</v>
      </c>
      <c r="DL35" s="38">
        <f t="shared" si="30"/>
        <v>2007</v>
      </c>
      <c r="DM35" s="38">
        <f t="shared" si="30"/>
        <v>2094</v>
      </c>
      <c r="DN35" s="38">
        <f t="shared" si="31"/>
        <v>2094</v>
      </c>
      <c r="DO35" s="38">
        <f t="shared" si="32"/>
        <v>2093</v>
      </c>
      <c r="DP35" s="38">
        <f t="shared" si="81"/>
        <v>2107</v>
      </c>
      <c r="DQ35" s="38">
        <f t="shared" si="81"/>
        <v>2107</v>
      </c>
      <c r="DR35" s="38">
        <f t="shared" si="82"/>
        <v>2112</v>
      </c>
      <c r="DS35" s="38">
        <f t="shared" si="82"/>
        <v>2103</v>
      </c>
      <c r="DT35" s="39">
        <f t="shared" si="33"/>
        <v>0.72993770611945763</v>
      </c>
      <c r="DU35" s="39">
        <f t="shared" si="34"/>
        <v>0.72993770611945763</v>
      </c>
      <c r="DV35" s="39">
        <f t="shared" si="35"/>
        <v>0.73433492121656285</v>
      </c>
      <c r="DW35" s="39">
        <f t="shared" si="36"/>
        <v>0.7354342249908391</v>
      </c>
      <c r="DX35" s="39">
        <f t="shared" si="37"/>
        <v>0.7354342249908391</v>
      </c>
      <c r="DY35" s="39">
        <f t="shared" si="38"/>
        <v>0.7354342249908391</v>
      </c>
      <c r="DZ35" s="39">
        <f t="shared" si="39"/>
        <v>0.76731403444485158</v>
      </c>
      <c r="EA35" s="39">
        <f t="shared" si="40"/>
        <v>0.76731403444485158</v>
      </c>
      <c r="EB35" s="39">
        <f t="shared" si="41"/>
        <v>0.7669475998534262</v>
      </c>
      <c r="EC35" s="39">
        <f t="shared" si="42"/>
        <v>0.77207768413338218</v>
      </c>
      <c r="ED35" s="39">
        <f t="shared" si="83"/>
        <v>0.77207768413338218</v>
      </c>
      <c r="EE35" s="39">
        <f t="shared" si="84"/>
        <v>0.7739098570905093</v>
      </c>
      <c r="EF35" s="39">
        <f t="shared" si="85"/>
        <v>0.77061194576768044</v>
      </c>
      <c r="EG35" s="40">
        <v>828</v>
      </c>
      <c r="EH35" s="41">
        <f t="shared" si="43"/>
        <v>0.72764683875794989</v>
      </c>
      <c r="EI35" s="41">
        <f t="shared" si="44"/>
        <v>0.71754582865693972</v>
      </c>
      <c r="EJ35" s="41">
        <f t="shared" si="45"/>
        <v>0.72053872053872059</v>
      </c>
      <c r="EK35" s="41">
        <f t="shared" si="46"/>
        <v>0.72053872053872059</v>
      </c>
      <c r="EL35" s="41">
        <f t="shared" si="47"/>
        <v>0.73063973063973064</v>
      </c>
      <c r="EM35" s="41">
        <f t="shared" si="48"/>
        <v>0.74373363262252146</v>
      </c>
      <c r="EN35" s="41">
        <f t="shared" si="49"/>
        <v>0.74373363262252146</v>
      </c>
      <c r="EO35" s="33">
        <f t="shared" si="50"/>
        <v>0.728471967753756</v>
      </c>
      <c r="EP35" s="41">
        <f t="shared" si="51"/>
        <v>0</v>
      </c>
      <c r="EQ35" s="41">
        <f t="shared" si="52"/>
        <v>0</v>
      </c>
      <c r="ER35" s="42"/>
      <c r="ES35" s="42"/>
      <c r="ET35" s="43"/>
      <c r="EU35" s="41">
        <f t="shared" si="53"/>
        <v>0</v>
      </c>
      <c r="EV35" s="41">
        <f t="shared" si="54"/>
        <v>0</v>
      </c>
      <c r="EW35" s="41">
        <f t="shared" si="55"/>
        <v>0</v>
      </c>
      <c r="EX35" s="41">
        <f t="shared" si="56"/>
        <v>0</v>
      </c>
      <c r="EY35" s="41">
        <f t="shared" si="57"/>
        <v>0</v>
      </c>
      <c r="EZ35" s="44">
        <v>829</v>
      </c>
      <c r="FA35" s="44">
        <v>816</v>
      </c>
      <c r="FB35" s="44">
        <v>816</v>
      </c>
      <c r="FC35" s="44">
        <v>816</v>
      </c>
      <c r="FD35" s="44">
        <v>816</v>
      </c>
      <c r="FE35" s="44">
        <v>817</v>
      </c>
      <c r="FF35" s="44">
        <v>833</v>
      </c>
      <c r="FG35" s="44">
        <v>853</v>
      </c>
      <c r="FH35" s="44">
        <v>1039</v>
      </c>
      <c r="FI35" s="44">
        <v>1039</v>
      </c>
      <c r="FJ35" s="44">
        <v>1038</v>
      </c>
      <c r="FK35" s="44">
        <v>1150</v>
      </c>
      <c r="FL35" s="45">
        <v>1174</v>
      </c>
      <c r="FM35" s="33">
        <f t="shared" si="58"/>
        <v>0.30340784170025653</v>
      </c>
      <c r="FN35" s="46"/>
      <c r="FO35" s="46"/>
      <c r="FP35" s="33">
        <f t="shared" si="59"/>
        <v>0.30377427629168191</v>
      </c>
      <c r="FQ35" s="33">
        <f t="shared" si="60"/>
        <v>0.29901062660315136</v>
      </c>
      <c r="FR35" s="33">
        <f t="shared" si="61"/>
        <v>0.29901062660315136</v>
      </c>
      <c r="FS35" s="33">
        <f t="shared" si="62"/>
        <v>0.29901062660315136</v>
      </c>
      <c r="FT35" s="33">
        <f t="shared" si="63"/>
        <v>0.29901062660315136</v>
      </c>
      <c r="FU35" s="33">
        <f t="shared" si="64"/>
        <v>0.29937706119457674</v>
      </c>
      <c r="FV35" s="33">
        <f t="shared" si="65"/>
        <v>0.30524001465738365</v>
      </c>
      <c r="FW35" s="33">
        <f t="shared" si="66"/>
        <v>0.31256870648589224</v>
      </c>
      <c r="FX35" s="33">
        <f t="shared" si="67"/>
        <v>0.38072554049102236</v>
      </c>
      <c r="FY35" s="33">
        <f t="shared" si="68"/>
        <v>0.38072554049102236</v>
      </c>
      <c r="FZ35" s="33">
        <f t="shared" si="69"/>
        <v>0.38035910589959693</v>
      </c>
      <c r="GA35" s="33">
        <f t="shared" si="89"/>
        <v>0.42139978013924512</v>
      </c>
      <c r="GB35" s="33">
        <f t="shared" si="86"/>
        <v>0.43019421033345545</v>
      </c>
      <c r="GC35" s="47">
        <f t="shared" si="87"/>
        <v>-0.34041773543422499</v>
      </c>
      <c r="GD35" s="48"/>
      <c r="GE35" s="48"/>
      <c r="GF35" s="48"/>
      <c r="GG35" s="68">
        <v>1</v>
      </c>
      <c r="GH35" s="68">
        <v>5</v>
      </c>
      <c r="GI35" s="68">
        <v>5</v>
      </c>
      <c r="GJ35" s="68">
        <v>5</v>
      </c>
      <c r="GK35" s="68">
        <v>5</v>
      </c>
      <c r="GL35" s="68">
        <v>8</v>
      </c>
      <c r="GM35" s="68">
        <v>9</v>
      </c>
      <c r="GN35" s="68">
        <v>10</v>
      </c>
      <c r="GO35" s="68">
        <v>10</v>
      </c>
      <c r="GP35" s="69">
        <f>GO35/$HH$1</f>
        <v>0.625</v>
      </c>
      <c r="GQ35" s="48"/>
      <c r="GR35" s="50"/>
      <c r="GS35" s="51"/>
      <c r="GT35" s="52"/>
      <c r="GU35" s="52"/>
      <c r="GV35" s="53"/>
      <c r="GW35" s="53"/>
      <c r="GX35" s="53"/>
      <c r="GY35" s="52"/>
      <c r="GZ35" s="53"/>
      <c r="HA35" s="53"/>
      <c r="HB35" s="53"/>
      <c r="HC35" s="54">
        <f t="shared" si="73"/>
        <v>76.071293136139545</v>
      </c>
      <c r="HD35" s="54">
        <f t="shared" si="74"/>
        <v>75.04676393565282</v>
      </c>
      <c r="HE35" s="48">
        <f t="shared" si="75"/>
        <v>0</v>
      </c>
    </row>
    <row r="36" spans="1:213" s="84" customFormat="1" x14ac:dyDescent="0.25">
      <c r="A36" s="23" t="s">
        <v>250</v>
      </c>
      <c r="B36" s="24">
        <v>2</v>
      </c>
      <c r="C36" s="24">
        <v>4</v>
      </c>
      <c r="D36" s="24">
        <f t="shared" si="0"/>
        <v>1060</v>
      </c>
      <c r="E36" s="24">
        <v>7</v>
      </c>
      <c r="F36" s="24">
        <v>0</v>
      </c>
      <c r="G36" s="24">
        <v>55</v>
      </c>
      <c r="H36" s="24">
        <v>0</v>
      </c>
      <c r="I36" s="24">
        <v>504</v>
      </c>
      <c r="J36" s="24">
        <v>368</v>
      </c>
      <c r="K36" s="24">
        <v>11</v>
      </c>
      <c r="L36" s="24">
        <v>115</v>
      </c>
      <c r="M36" s="24">
        <v>0</v>
      </c>
      <c r="N36" s="24">
        <v>5</v>
      </c>
      <c r="O36" s="24">
        <v>7</v>
      </c>
      <c r="P36" s="24">
        <v>7</v>
      </c>
      <c r="Q36" s="24">
        <v>7</v>
      </c>
      <c r="R36" s="24">
        <f t="shared" si="1"/>
        <v>0</v>
      </c>
      <c r="S36" s="25">
        <v>3498</v>
      </c>
      <c r="T36" s="26">
        <v>344</v>
      </c>
      <c r="U36" s="26">
        <v>464</v>
      </c>
      <c r="V36" s="26">
        <v>469</v>
      </c>
      <c r="W36" s="26">
        <f t="shared" si="2"/>
        <v>120</v>
      </c>
      <c r="X36" s="26">
        <v>470</v>
      </c>
      <c r="Y36" s="25">
        <v>3587</v>
      </c>
      <c r="Z36" s="26">
        <v>493</v>
      </c>
      <c r="AA36" s="26">
        <v>610</v>
      </c>
      <c r="AB36" s="26">
        <v>665</v>
      </c>
      <c r="AC36" s="26">
        <f t="shared" si="3"/>
        <v>55</v>
      </c>
      <c r="AD36" s="27">
        <f t="shared" si="4"/>
        <v>9.0163934426229506</v>
      </c>
      <c r="AE36" s="28">
        <v>296</v>
      </c>
      <c r="AF36" s="29">
        <f>[1]Лист1!B36</f>
        <v>3587</v>
      </c>
      <c r="AG36" s="29"/>
      <c r="AH36" s="29">
        <v>3645</v>
      </c>
      <c r="AI36" s="30">
        <v>991</v>
      </c>
      <c r="AJ36" s="30">
        <v>996</v>
      </c>
      <c r="AK36" s="31">
        <f t="shared" si="5"/>
        <v>28.473413379073758</v>
      </c>
      <c r="AL36" s="31">
        <f t="shared" si="6"/>
        <v>27.766936158349598</v>
      </c>
      <c r="AM36" s="32">
        <v>1001</v>
      </c>
      <c r="AN36" s="32">
        <v>1037</v>
      </c>
      <c r="AO36" s="32">
        <v>1050</v>
      </c>
      <c r="AP36" s="32">
        <v>1050</v>
      </c>
      <c r="AQ36" s="32">
        <v>1050</v>
      </c>
      <c r="AR36" s="32">
        <v>1050</v>
      </c>
      <c r="AS36" s="32">
        <v>1058</v>
      </c>
      <c r="AT36" s="32">
        <v>1058</v>
      </c>
      <c r="AU36" s="32">
        <v>1058</v>
      </c>
      <c r="AV36" s="32">
        <v>1141</v>
      </c>
      <c r="AW36" s="32">
        <v>1212</v>
      </c>
      <c r="AX36" s="32">
        <v>1391</v>
      </c>
      <c r="AY36" s="32">
        <v>1505</v>
      </c>
      <c r="AZ36" s="32">
        <v>1524</v>
      </c>
      <c r="BA36" s="32">
        <v>1576</v>
      </c>
      <c r="BB36" s="32">
        <v>1750</v>
      </c>
      <c r="BC36" s="32">
        <v>1764</v>
      </c>
      <c r="BD36" s="32">
        <v>1800</v>
      </c>
      <c r="BE36" s="32">
        <v>1811</v>
      </c>
      <c r="BF36" s="33">
        <f t="shared" si="7"/>
        <v>0.29026063100137173</v>
      </c>
      <c r="BG36" s="34"/>
      <c r="BH36" s="34"/>
      <c r="BI36" s="34"/>
      <c r="BJ36" s="33">
        <f t="shared" si="8"/>
        <v>0.29026063100137173</v>
      </c>
      <c r="BK36" s="33">
        <f t="shared" si="9"/>
        <v>0.29026063100137173</v>
      </c>
      <c r="BL36" s="33">
        <f t="shared" si="10"/>
        <v>0.31303155006858713</v>
      </c>
      <c r="BM36" s="33">
        <f t="shared" si="11"/>
        <v>0.3325102880658436</v>
      </c>
      <c r="BN36" s="33">
        <f t="shared" si="12"/>
        <v>0.38161865569272979</v>
      </c>
      <c r="BO36" s="33">
        <f t="shared" si="13"/>
        <v>0.41289437585733885</v>
      </c>
      <c r="BP36" s="33">
        <f t="shared" si="14"/>
        <v>0.41810699588477368</v>
      </c>
      <c r="BQ36" s="33">
        <f t="shared" si="15"/>
        <v>0.43237311385459531</v>
      </c>
      <c r="BR36" s="33">
        <f t="shared" si="16"/>
        <v>0.48010973936899864</v>
      </c>
      <c r="BS36" s="33">
        <f t="shared" si="76"/>
        <v>0.48395061728395061</v>
      </c>
      <c r="BT36" s="33">
        <f t="shared" si="77"/>
        <v>0.49382716049382713</v>
      </c>
      <c r="BU36" s="33">
        <f t="shared" si="78"/>
        <v>0.49684499314128944</v>
      </c>
      <c r="BV36" s="67">
        <v>150</v>
      </c>
      <c r="BW36" s="67">
        <v>3950</v>
      </c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3"/>
      <c r="CL36" s="37"/>
      <c r="CM36" s="37"/>
      <c r="CN36" s="37"/>
      <c r="CO36" s="37"/>
      <c r="CP36" s="37"/>
      <c r="CQ36" s="37"/>
      <c r="CR36" s="37"/>
      <c r="CS36" s="37"/>
      <c r="CT36" s="37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8">
        <f t="shared" si="28"/>
        <v>1058</v>
      </c>
      <c r="DH36" s="38">
        <f t="shared" si="28"/>
        <v>1058</v>
      </c>
      <c r="DI36" s="38">
        <f t="shared" si="28"/>
        <v>1058</v>
      </c>
      <c r="DJ36" s="38">
        <f t="shared" si="28"/>
        <v>1141</v>
      </c>
      <c r="DK36" s="38">
        <f t="shared" si="29"/>
        <v>1212</v>
      </c>
      <c r="DL36" s="38">
        <f t="shared" si="30"/>
        <v>1391</v>
      </c>
      <c r="DM36" s="38">
        <f t="shared" si="30"/>
        <v>1505</v>
      </c>
      <c r="DN36" s="38">
        <f t="shared" si="31"/>
        <v>1524</v>
      </c>
      <c r="DO36" s="38">
        <f t="shared" si="32"/>
        <v>1576</v>
      </c>
      <c r="DP36" s="38">
        <f t="shared" si="81"/>
        <v>1750</v>
      </c>
      <c r="DQ36" s="38">
        <f t="shared" si="81"/>
        <v>1764</v>
      </c>
      <c r="DR36" s="38">
        <f t="shared" si="82"/>
        <v>1800</v>
      </c>
      <c r="DS36" s="38">
        <f t="shared" si="82"/>
        <v>1811</v>
      </c>
      <c r="DT36" s="39">
        <f t="shared" si="33"/>
        <v>0.29026063100137173</v>
      </c>
      <c r="DU36" s="39">
        <f t="shared" si="34"/>
        <v>0.29026063100137173</v>
      </c>
      <c r="DV36" s="39">
        <f t="shared" si="35"/>
        <v>0.29026063100137173</v>
      </c>
      <c r="DW36" s="39">
        <f t="shared" si="36"/>
        <v>0.31303155006858713</v>
      </c>
      <c r="DX36" s="39">
        <f t="shared" si="37"/>
        <v>0.3325102880658436</v>
      </c>
      <c r="DY36" s="39">
        <f t="shared" si="38"/>
        <v>0.38161865569272979</v>
      </c>
      <c r="DZ36" s="39">
        <f t="shared" si="39"/>
        <v>0.41289437585733885</v>
      </c>
      <c r="EA36" s="39">
        <f t="shared" si="40"/>
        <v>0.41810699588477368</v>
      </c>
      <c r="EB36" s="39">
        <f t="shared" si="41"/>
        <v>0.43237311385459531</v>
      </c>
      <c r="EC36" s="39">
        <f t="shared" si="42"/>
        <v>0.48010973936899864</v>
      </c>
      <c r="ED36" s="39">
        <f t="shared" si="83"/>
        <v>0.48395061728395061</v>
      </c>
      <c r="EE36" s="39">
        <f t="shared" si="84"/>
        <v>0.49382716049382713</v>
      </c>
      <c r="EF36" s="39">
        <f t="shared" si="85"/>
        <v>0.49684499314128944</v>
      </c>
      <c r="EG36" s="40">
        <v>1075</v>
      </c>
      <c r="EH36" s="41">
        <f t="shared" si="43"/>
        <v>0.27627543908558683</v>
      </c>
      <c r="EI36" s="41">
        <f t="shared" si="44"/>
        <v>0.27766936158349598</v>
      </c>
      <c r="EJ36" s="41">
        <f t="shared" si="45"/>
        <v>0.27906328408140507</v>
      </c>
      <c r="EK36" s="41">
        <f t="shared" si="46"/>
        <v>0.2890995260663507</v>
      </c>
      <c r="EL36" s="41">
        <f t="shared" si="47"/>
        <v>0.29272372456091439</v>
      </c>
      <c r="EM36" s="41">
        <f t="shared" si="48"/>
        <v>0.29272372456091439</v>
      </c>
      <c r="EN36" s="41">
        <f t="shared" si="49"/>
        <v>0.29272372456091439</v>
      </c>
      <c r="EO36" s="33">
        <f t="shared" si="50"/>
        <v>0.2880658436213992</v>
      </c>
      <c r="EP36" s="41">
        <f t="shared" si="51"/>
        <v>0</v>
      </c>
      <c r="EQ36" s="41">
        <f t="shared" si="52"/>
        <v>0</v>
      </c>
      <c r="ER36" s="42"/>
      <c r="ES36" s="42"/>
      <c r="ET36" s="43"/>
      <c r="EU36" s="41">
        <f t="shared" si="53"/>
        <v>0</v>
      </c>
      <c r="EV36" s="41">
        <f t="shared" si="54"/>
        <v>0</v>
      </c>
      <c r="EW36" s="41">
        <f t="shared" si="55"/>
        <v>0</v>
      </c>
      <c r="EX36" s="41">
        <f t="shared" si="56"/>
        <v>0</v>
      </c>
      <c r="EY36" s="41">
        <f t="shared" si="57"/>
        <v>0</v>
      </c>
      <c r="EZ36" s="44">
        <v>1075</v>
      </c>
      <c r="FA36" s="44">
        <v>1076</v>
      </c>
      <c r="FB36" s="44">
        <v>1295</v>
      </c>
      <c r="FC36" s="44">
        <v>1457</v>
      </c>
      <c r="FD36" s="44">
        <v>1521</v>
      </c>
      <c r="FE36" s="44">
        <v>1568</v>
      </c>
      <c r="FF36" s="44">
        <v>1569</v>
      </c>
      <c r="FG36" s="44">
        <v>1631</v>
      </c>
      <c r="FH36" s="44">
        <v>1850</v>
      </c>
      <c r="FI36" s="44">
        <v>1848</v>
      </c>
      <c r="FJ36" s="44">
        <v>1840</v>
      </c>
      <c r="FK36" s="44">
        <v>1845</v>
      </c>
      <c r="FL36" s="45">
        <v>1851</v>
      </c>
      <c r="FM36" s="33">
        <f t="shared" si="58"/>
        <v>0.29492455418381347</v>
      </c>
      <c r="FN36" s="46"/>
      <c r="FO36" s="46"/>
      <c r="FP36" s="33">
        <f t="shared" si="59"/>
        <v>0.29492455418381347</v>
      </c>
      <c r="FQ36" s="33">
        <f t="shared" si="60"/>
        <v>0.29519890260630999</v>
      </c>
      <c r="FR36" s="33">
        <f t="shared" si="61"/>
        <v>0.355281207133059</v>
      </c>
      <c r="FS36" s="33">
        <f t="shared" si="62"/>
        <v>0.39972565157750345</v>
      </c>
      <c r="FT36" s="33">
        <f t="shared" si="63"/>
        <v>0.41728395061728396</v>
      </c>
      <c r="FU36" s="33">
        <f t="shared" si="64"/>
        <v>0.43017832647462279</v>
      </c>
      <c r="FV36" s="33">
        <f t="shared" si="65"/>
        <v>0.43045267489711936</v>
      </c>
      <c r="FW36" s="33">
        <f t="shared" si="66"/>
        <v>0.44746227709190672</v>
      </c>
      <c r="FX36" s="33">
        <f t="shared" si="67"/>
        <v>0.50754458161865568</v>
      </c>
      <c r="FY36" s="33">
        <f t="shared" si="68"/>
        <v>0.50699588477366253</v>
      </c>
      <c r="FZ36" s="33">
        <f t="shared" si="69"/>
        <v>0.50480109739368995</v>
      </c>
      <c r="GA36" s="33">
        <f t="shared" si="89"/>
        <v>0.50617283950617287</v>
      </c>
      <c r="GB36" s="33">
        <f t="shared" si="86"/>
        <v>0.50781893004115231</v>
      </c>
      <c r="GC36" s="47">
        <f t="shared" si="87"/>
        <v>1.0973936899862868E-2</v>
      </c>
      <c r="GD36" s="48"/>
      <c r="GE36" s="48"/>
      <c r="GF36" s="48"/>
      <c r="GG36" s="68">
        <v>0</v>
      </c>
      <c r="GH36" s="68">
        <v>0</v>
      </c>
      <c r="GI36" s="68">
        <v>1</v>
      </c>
      <c r="GJ36" s="68">
        <v>1</v>
      </c>
      <c r="GK36" s="68">
        <v>1</v>
      </c>
      <c r="GL36" s="68">
        <v>2</v>
      </c>
      <c r="GM36" s="68">
        <v>2</v>
      </c>
      <c r="GN36" s="68">
        <v>2</v>
      </c>
      <c r="GO36" s="68">
        <v>3</v>
      </c>
      <c r="GP36" s="69">
        <f>GO36/$HH$1</f>
        <v>0.1875</v>
      </c>
      <c r="GQ36" s="48"/>
      <c r="GR36" s="50"/>
      <c r="GS36" s="51"/>
      <c r="GT36" s="52"/>
      <c r="GU36" s="52"/>
      <c r="GV36" s="53"/>
      <c r="GW36" s="53"/>
      <c r="GX36" s="53"/>
      <c r="GY36" s="52"/>
      <c r="GZ36" s="53"/>
      <c r="HA36" s="53"/>
      <c r="HB36" s="53"/>
      <c r="HC36" s="54">
        <f t="shared" si="73"/>
        <v>19.010863350485995</v>
      </c>
      <c r="HD36" s="54">
        <f t="shared" si="74"/>
        <v>18.539169222191248</v>
      </c>
      <c r="HE36" s="48">
        <f t="shared" si="75"/>
        <v>0</v>
      </c>
    </row>
    <row r="37" spans="1:213" s="84" customFormat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8"/>
      <c r="U37" s="88"/>
      <c r="V37" s="88"/>
      <c r="W37" s="88"/>
      <c r="X37" s="88"/>
      <c r="Y37" s="87"/>
      <c r="Z37" s="88"/>
      <c r="AA37" s="88"/>
      <c r="AB37" s="88"/>
      <c r="AC37" s="88"/>
      <c r="AD37" s="89"/>
      <c r="AE37" s="90"/>
      <c r="AF37" s="90"/>
      <c r="AG37" s="90"/>
      <c r="AH37" s="90"/>
      <c r="AI37" s="90"/>
      <c r="AJ37" s="90"/>
      <c r="AK37" s="91"/>
      <c r="AL37" s="91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33" t="e">
        <f t="shared" si="7"/>
        <v>#DIV/0!</v>
      </c>
      <c r="BG37" s="92"/>
      <c r="BH37" s="92"/>
      <c r="BI37" s="92"/>
      <c r="BJ37" s="93" t="e">
        <f t="shared" si="8"/>
        <v>#DIV/0!</v>
      </c>
      <c r="BK37" s="33" t="e">
        <f t="shared" si="9"/>
        <v>#DIV/0!</v>
      </c>
      <c r="BL37" s="33" t="e">
        <f t="shared" si="10"/>
        <v>#DIV/0!</v>
      </c>
      <c r="BM37" s="33" t="e">
        <f t="shared" si="11"/>
        <v>#DIV/0!</v>
      </c>
      <c r="BN37" s="33" t="e">
        <f t="shared" si="12"/>
        <v>#DIV/0!</v>
      </c>
      <c r="BO37" s="33" t="e">
        <f t="shared" si="13"/>
        <v>#DIV/0!</v>
      </c>
      <c r="BP37" s="33" t="e">
        <f t="shared" si="14"/>
        <v>#DIV/0!</v>
      </c>
      <c r="BQ37" s="33" t="e">
        <f t="shared" si="15"/>
        <v>#DIV/0!</v>
      </c>
      <c r="BR37" s="33" t="e">
        <f t="shared" si="16"/>
        <v>#DIV/0!</v>
      </c>
      <c r="BS37" s="33" t="e">
        <f t="shared" si="76"/>
        <v>#DIV/0!</v>
      </c>
      <c r="BT37" s="33" t="e">
        <f t="shared" si="77"/>
        <v>#DIV/0!</v>
      </c>
      <c r="BU37" s="33" t="e">
        <f t="shared" si="78"/>
        <v>#DIV/0!</v>
      </c>
      <c r="BV37" s="95"/>
      <c r="BW37" s="95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33" t="e">
        <f>BX37/AH37</f>
        <v>#DIV/0!</v>
      </c>
      <c r="CL37" s="97"/>
      <c r="CM37" s="97"/>
      <c r="CN37" s="97"/>
      <c r="CO37" s="97"/>
      <c r="CP37" s="97"/>
      <c r="CQ37" s="97"/>
      <c r="CR37" s="97"/>
      <c r="CS37" s="97"/>
      <c r="CT37" s="97"/>
      <c r="CU37" s="93" t="e">
        <f>BY37/AH37</f>
        <v>#DIV/0!</v>
      </c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38">
        <f>AS37+BX37</f>
        <v>0</v>
      </c>
      <c r="DH37" s="38"/>
      <c r="DI37" s="98"/>
      <c r="DJ37" s="38">
        <f>AV37+CA37</f>
        <v>0</v>
      </c>
      <c r="DK37" s="38">
        <f t="shared" si="29"/>
        <v>0</v>
      </c>
      <c r="DL37" s="38">
        <f t="shared" si="30"/>
        <v>0</v>
      </c>
      <c r="DM37" s="38">
        <f t="shared" si="30"/>
        <v>0</v>
      </c>
      <c r="DN37" s="38">
        <f t="shared" si="31"/>
        <v>0</v>
      </c>
      <c r="DO37" s="38">
        <f t="shared" si="32"/>
        <v>0</v>
      </c>
      <c r="DP37" s="38">
        <f t="shared" si="81"/>
        <v>0</v>
      </c>
      <c r="DQ37" s="38">
        <f t="shared" si="81"/>
        <v>0</v>
      </c>
      <c r="DR37" s="38">
        <f t="shared" si="82"/>
        <v>0</v>
      </c>
      <c r="DS37" s="38">
        <f t="shared" si="82"/>
        <v>0</v>
      </c>
      <c r="DT37" s="39" t="e">
        <f t="shared" si="33"/>
        <v>#DIV/0!</v>
      </c>
      <c r="DU37" s="39" t="e">
        <f t="shared" si="34"/>
        <v>#DIV/0!</v>
      </c>
      <c r="DV37" s="39" t="e">
        <f t="shared" si="35"/>
        <v>#DIV/0!</v>
      </c>
      <c r="DW37" s="39" t="e">
        <f t="shared" si="36"/>
        <v>#DIV/0!</v>
      </c>
      <c r="DX37" s="39" t="e">
        <f t="shared" si="37"/>
        <v>#DIV/0!</v>
      </c>
      <c r="DY37" s="39" t="e">
        <f t="shared" si="38"/>
        <v>#DIV/0!</v>
      </c>
      <c r="DZ37" s="39" t="e">
        <f t="shared" si="39"/>
        <v>#DIV/0!</v>
      </c>
      <c r="EA37" s="39" t="e">
        <f t="shared" si="40"/>
        <v>#DIV/0!</v>
      </c>
      <c r="EB37" s="39" t="e">
        <f t="shared" si="41"/>
        <v>#DIV/0!</v>
      </c>
      <c r="EC37" s="39" t="e">
        <f t="shared" si="42"/>
        <v>#DIV/0!</v>
      </c>
      <c r="ED37" s="39" t="e">
        <f t="shared" si="83"/>
        <v>#DIV/0!</v>
      </c>
      <c r="EE37" s="39" t="e">
        <f t="shared" si="84"/>
        <v>#DIV/0!</v>
      </c>
      <c r="EF37" s="39" t="e">
        <f t="shared" si="85"/>
        <v>#DIV/0!</v>
      </c>
      <c r="EG37" s="92"/>
      <c r="EH37" s="99"/>
      <c r="EI37" s="99"/>
      <c r="EJ37" s="41"/>
      <c r="EK37" s="100"/>
      <c r="EL37" s="100"/>
      <c r="EM37" s="100"/>
      <c r="EN37" s="41" t="e">
        <f t="shared" si="49"/>
        <v>#DIV/0!</v>
      </c>
      <c r="EO37" s="94"/>
      <c r="EP37" s="101"/>
      <c r="EQ37" s="101"/>
      <c r="ER37" s="102"/>
      <c r="ES37" s="102"/>
      <c r="ET37" s="99"/>
      <c r="EU37" s="100"/>
      <c r="EV37" s="41" t="e">
        <f t="shared" si="54"/>
        <v>#DIV/0!</v>
      </c>
      <c r="EW37" s="100"/>
      <c r="EX37" s="41" t="e">
        <f t="shared" si="56"/>
        <v>#DIV/0!</v>
      </c>
      <c r="EY37" s="100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33" t="e">
        <f t="shared" si="58"/>
        <v>#DIV/0!</v>
      </c>
      <c r="FN37" s="92"/>
      <c r="FO37" s="92"/>
      <c r="FP37" s="93" t="e">
        <f t="shared" si="59"/>
        <v>#DIV/0!</v>
      </c>
      <c r="FQ37" s="33" t="e">
        <f t="shared" si="60"/>
        <v>#DIV/0!</v>
      </c>
      <c r="FR37" s="33" t="e">
        <f t="shared" si="61"/>
        <v>#DIV/0!</v>
      </c>
      <c r="FS37" s="33" t="e">
        <f t="shared" si="62"/>
        <v>#DIV/0!</v>
      </c>
      <c r="FT37" s="33" t="e">
        <f t="shared" si="63"/>
        <v>#DIV/0!</v>
      </c>
      <c r="FU37" s="33" t="e">
        <f t="shared" si="64"/>
        <v>#DIV/0!</v>
      </c>
      <c r="FV37" s="33" t="e">
        <f t="shared" si="65"/>
        <v>#DIV/0!</v>
      </c>
      <c r="FW37" s="33" t="e">
        <f t="shared" si="66"/>
        <v>#DIV/0!</v>
      </c>
      <c r="FX37" s="33" t="e">
        <f t="shared" si="67"/>
        <v>#DIV/0!</v>
      </c>
      <c r="FY37" s="33" t="e">
        <f t="shared" si="68"/>
        <v>#DIV/0!</v>
      </c>
      <c r="FZ37" s="33" t="e">
        <f t="shared" si="69"/>
        <v>#DIV/0!</v>
      </c>
      <c r="GA37" s="33" t="e">
        <f t="shared" si="89"/>
        <v>#DIV/0!</v>
      </c>
      <c r="GB37" s="33" t="e">
        <f t="shared" si="86"/>
        <v>#DIV/0!</v>
      </c>
      <c r="GC37" s="47" t="e">
        <f t="shared" ref="GC37" si="106">FZ37-ED37</f>
        <v>#DIV/0!</v>
      </c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49">
        <f t="shared" ref="GP37" si="107">GD37/$HF$1</f>
        <v>0</v>
      </c>
      <c r="GQ37" s="92"/>
      <c r="GR37" s="105"/>
      <c r="GS37" s="105"/>
      <c r="GT37" s="106"/>
      <c r="GU37" s="106"/>
      <c r="GV37" s="107"/>
      <c r="GW37" s="107"/>
      <c r="GX37" s="107"/>
      <c r="GY37" s="106"/>
      <c r="GZ37" s="107"/>
      <c r="HA37" s="107"/>
      <c r="HB37" s="107"/>
      <c r="HC37" s="91"/>
      <c r="HD37" s="91"/>
      <c r="HE37" s="48"/>
    </row>
    <row r="38" spans="1:213" s="111" customFormat="1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5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91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108"/>
      <c r="BG38" s="92"/>
      <c r="BH38" s="92"/>
      <c r="BI38" s="92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108"/>
      <c r="CL38" s="92"/>
      <c r="CM38" s="92"/>
      <c r="CN38" s="92"/>
      <c r="CO38" s="92"/>
      <c r="CP38" s="92"/>
      <c r="CQ38" s="92"/>
      <c r="CR38" s="92"/>
      <c r="CS38" s="92"/>
      <c r="CT38" s="92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8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92"/>
      <c r="EH38" s="110"/>
      <c r="EI38" s="110"/>
      <c r="EJ38" s="108"/>
      <c r="EK38" s="103"/>
      <c r="EL38" s="103"/>
      <c r="EM38" s="103"/>
      <c r="EN38" s="103"/>
      <c r="EO38" s="103"/>
      <c r="EP38" s="109"/>
      <c r="EQ38" s="109"/>
      <c r="ER38" s="92"/>
      <c r="ES38" s="92"/>
      <c r="ET38" s="92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8"/>
      <c r="FN38" s="92"/>
      <c r="FO38" s="92"/>
      <c r="FP38" s="4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49"/>
      <c r="GQ38" s="92"/>
      <c r="GR38" s="110"/>
      <c r="GS38" s="91"/>
      <c r="GT38" s="107"/>
      <c r="GU38" s="107"/>
      <c r="GV38" s="107"/>
      <c r="GW38" s="107"/>
      <c r="GX38" s="107"/>
      <c r="GY38" s="107"/>
      <c r="GZ38" s="107"/>
      <c r="HA38" s="107"/>
      <c r="HB38" s="107"/>
      <c r="HC38" s="92"/>
      <c r="HD38" s="86"/>
      <c r="HE38" s="48"/>
    </row>
    <row r="39" spans="1:213" x14ac:dyDescent="0.25">
      <c r="A39" s="112" t="s">
        <v>251</v>
      </c>
      <c r="B39" s="113"/>
      <c r="C39" s="113">
        <f t="shared" ref="C39:R39" si="108">SUM(C2:C36)</f>
        <v>506</v>
      </c>
      <c r="D39" s="113">
        <f t="shared" si="108"/>
        <v>179147</v>
      </c>
      <c r="E39" s="113">
        <f t="shared" si="108"/>
        <v>8502</v>
      </c>
      <c r="F39" s="113">
        <f t="shared" si="108"/>
        <v>852</v>
      </c>
      <c r="G39" s="113">
        <f t="shared" si="108"/>
        <v>6665</v>
      </c>
      <c r="H39" s="113">
        <f t="shared" si="108"/>
        <v>7118</v>
      </c>
      <c r="I39" s="113">
        <f t="shared" si="108"/>
        <v>58314</v>
      </c>
      <c r="J39" s="113">
        <f t="shared" si="108"/>
        <v>60285</v>
      </c>
      <c r="K39" s="113">
        <f t="shared" si="108"/>
        <v>1580</v>
      </c>
      <c r="L39" s="113">
        <f t="shared" si="108"/>
        <v>32197</v>
      </c>
      <c r="M39" s="113">
        <f t="shared" si="108"/>
        <v>3634</v>
      </c>
      <c r="N39" s="113">
        <f t="shared" si="108"/>
        <v>607</v>
      </c>
      <c r="O39" s="113">
        <f t="shared" si="108"/>
        <v>710</v>
      </c>
      <c r="P39" s="113">
        <f t="shared" si="108"/>
        <v>739</v>
      </c>
      <c r="Q39" s="113">
        <f t="shared" si="108"/>
        <v>750</v>
      </c>
      <c r="R39" s="113">
        <f t="shared" si="108"/>
        <v>11</v>
      </c>
      <c r="S39" s="113">
        <v>404358</v>
      </c>
      <c r="T39" s="113">
        <f>SUM(T2:T36)</f>
        <v>79072</v>
      </c>
      <c r="U39" s="113">
        <f>SUM(U2:U36)</f>
        <v>82678</v>
      </c>
      <c r="V39" s="113">
        <f>SUM(V2:V36)</f>
        <v>87298</v>
      </c>
      <c r="W39" s="113">
        <f>SUM(W2:W36)</f>
        <v>3606</v>
      </c>
      <c r="X39" s="113">
        <f>SUM(X2:X36)</f>
        <v>99115</v>
      </c>
      <c r="Y39" s="113">
        <v>421512</v>
      </c>
      <c r="Z39" s="113">
        <v>421512</v>
      </c>
      <c r="AA39" s="113">
        <v>421512</v>
      </c>
      <c r="AB39" s="113">
        <v>421512</v>
      </c>
      <c r="AC39" s="113">
        <v>421512</v>
      </c>
      <c r="AD39" s="113">
        <v>421512</v>
      </c>
      <c r="AE39" s="113">
        <v>421512</v>
      </c>
      <c r="AF39" s="46">
        <f>SUM(AF2:AF36)</f>
        <v>417717</v>
      </c>
      <c r="AG39" s="46">
        <f t="shared" ref="AG39:BE39" si="109">SUM(AG2:AG36)</f>
        <v>264769</v>
      </c>
      <c r="AH39" s="46">
        <f>SUM(AH2:AH36)</f>
        <v>434494</v>
      </c>
      <c r="AI39" s="46">
        <f t="shared" si="109"/>
        <v>201705</v>
      </c>
      <c r="AJ39" s="46">
        <f t="shared" si="109"/>
        <v>204515</v>
      </c>
      <c r="AK39" s="46">
        <f t="shared" si="109"/>
        <v>1969.3264990702132</v>
      </c>
      <c r="AL39" s="46">
        <f t="shared" si="109"/>
        <v>1914.6591707755269</v>
      </c>
      <c r="AM39" s="46">
        <f t="shared" si="109"/>
        <v>210229</v>
      </c>
      <c r="AN39" s="46">
        <f t="shared" si="109"/>
        <v>214572</v>
      </c>
      <c r="AO39" s="46">
        <f t="shared" si="109"/>
        <v>219407</v>
      </c>
      <c r="AP39" s="46">
        <f t="shared" si="109"/>
        <v>223215</v>
      </c>
      <c r="AQ39" s="46">
        <f t="shared" si="109"/>
        <v>239194</v>
      </c>
      <c r="AR39" s="46">
        <f t="shared" si="109"/>
        <v>241029</v>
      </c>
      <c r="AS39" s="46">
        <f t="shared" si="109"/>
        <v>245262</v>
      </c>
      <c r="AT39" s="46">
        <f t="shared" si="109"/>
        <v>244029</v>
      </c>
      <c r="AU39" s="46">
        <f t="shared" si="109"/>
        <v>243659</v>
      </c>
      <c r="AV39" s="46">
        <f t="shared" si="109"/>
        <v>244538</v>
      </c>
      <c r="AW39" s="46">
        <f t="shared" si="109"/>
        <v>246281</v>
      </c>
      <c r="AX39" s="46">
        <f t="shared" si="109"/>
        <v>247701</v>
      </c>
      <c r="AY39" s="46">
        <f t="shared" si="109"/>
        <v>248567</v>
      </c>
      <c r="AZ39" s="46">
        <f t="shared" si="109"/>
        <v>249072</v>
      </c>
      <c r="BA39" s="46">
        <f t="shared" si="109"/>
        <v>250045</v>
      </c>
      <c r="BB39" s="46">
        <f t="shared" si="109"/>
        <v>251279</v>
      </c>
      <c r="BC39" s="46">
        <f t="shared" si="109"/>
        <v>252093</v>
      </c>
      <c r="BD39" s="46">
        <f t="shared" si="109"/>
        <v>253003</v>
      </c>
      <c r="BE39" s="46">
        <f t="shared" si="109"/>
        <v>253584</v>
      </c>
      <c r="BF39" s="33">
        <f>AS39/AH39</f>
        <v>0.56447730003176111</v>
      </c>
      <c r="BG39" s="46">
        <f>SUM(BG2:BG36)</f>
        <v>3573</v>
      </c>
      <c r="BH39" s="46">
        <f>SUM(BH2:BH36)</f>
        <v>6449</v>
      </c>
      <c r="BI39" s="46">
        <f>SUM(BI2:BI36)</f>
        <v>9720</v>
      </c>
      <c r="BJ39" s="33">
        <f>AT39/AH39</f>
        <v>0.56163951631092723</v>
      </c>
      <c r="BK39" s="33">
        <f>AU39/AH39</f>
        <v>0.5607879510419016</v>
      </c>
      <c r="BL39" s="33">
        <f>AV39/AH39</f>
        <v>0.56281099393777589</v>
      </c>
      <c r="BM39" s="114">
        <f>AW39/AH39</f>
        <v>0.56682255681321259</v>
      </c>
      <c r="BN39" s="33">
        <f>AX39/AH39</f>
        <v>0.57009072622406753</v>
      </c>
      <c r="BO39" s="33">
        <f>AY39/AH39</f>
        <v>0.57208384925913824</v>
      </c>
      <c r="BP39" s="33">
        <f>AZ39/AH39</f>
        <v>0.57324612077497039</v>
      </c>
      <c r="BQ39" s="33">
        <f>BA39/AH39</f>
        <v>0.57548550727973224</v>
      </c>
      <c r="BR39" s="33">
        <f>BB39/AH39</f>
        <v>0.57832559252832028</v>
      </c>
      <c r="BS39" s="33">
        <f>BC39/AH39</f>
        <v>0.58019903612017654</v>
      </c>
      <c r="BT39" s="33">
        <f t="shared" si="77"/>
        <v>0.58229342637642867</v>
      </c>
      <c r="BU39" s="33">
        <f>BE39/AH39</f>
        <v>0.58363061400157423</v>
      </c>
      <c r="BV39" s="115">
        <f>(BV2+BV3+BV4+BV5+BV6+BV7+BV8+BV10+BV12+BV15+BV16+BV19+BV21++BV24+BV25+BV26+BV27+BV28+BV29+BV30+BV33+BV34)/22</f>
        <v>10368.181818181818</v>
      </c>
      <c r="BW39" s="116">
        <f>SUM(BW2:BW36)</f>
        <v>19234</v>
      </c>
      <c r="BX39" s="117">
        <f>SUM(BX2:BX36)</f>
        <v>1600</v>
      </c>
      <c r="BY39" s="117">
        <f>SUM(BY2:BY36)</f>
        <v>3439</v>
      </c>
      <c r="BZ39" s="117">
        <f t="shared" ref="BZ39:CF39" si="110">SUM(BZ2:BZ36)</f>
        <v>5560</v>
      </c>
      <c r="CA39" s="117">
        <f t="shared" si="110"/>
        <v>6429</v>
      </c>
      <c r="CB39" s="117">
        <f t="shared" si="110"/>
        <v>6766</v>
      </c>
      <c r="CC39" s="117">
        <f t="shared" si="110"/>
        <v>6955</v>
      </c>
      <c r="CD39" s="117">
        <f t="shared" si="110"/>
        <v>7044</v>
      </c>
      <c r="CE39" s="117">
        <f t="shared" si="110"/>
        <v>7061</v>
      </c>
      <c r="CF39" s="117">
        <f t="shared" si="110"/>
        <v>7064</v>
      </c>
      <c r="CG39" s="117">
        <f>SUM(CG2:CG36)</f>
        <v>7243</v>
      </c>
      <c r="CH39" s="117">
        <f>SUM(CH2:CH36)</f>
        <v>7306</v>
      </c>
      <c r="CI39" s="117">
        <f>SUM(CI2:CI36)</f>
        <v>7393</v>
      </c>
      <c r="CJ39" s="117">
        <f>SUM(CJ2:CJ36)</f>
        <v>7415</v>
      </c>
      <c r="CK39" s="33">
        <f>BX39/AH39</f>
        <v>3.6824444065970993E-3</v>
      </c>
      <c r="CL39" s="37">
        <f t="shared" ref="CL39:CT39" si="111">SUM(CL2:CL36)</f>
        <v>90733</v>
      </c>
      <c r="CM39" s="37">
        <f t="shared" si="111"/>
        <v>94204</v>
      </c>
      <c r="CN39" s="37">
        <f t="shared" si="111"/>
        <v>104294</v>
      </c>
      <c r="CO39" s="37">
        <f t="shared" si="111"/>
        <v>109784</v>
      </c>
      <c r="CP39" s="37">
        <f t="shared" si="111"/>
        <v>111451</v>
      </c>
      <c r="CQ39" s="37">
        <f t="shared" si="111"/>
        <v>112326</v>
      </c>
      <c r="CR39" s="37">
        <f t="shared" si="111"/>
        <v>115152</v>
      </c>
      <c r="CS39" s="37">
        <f t="shared" si="111"/>
        <v>115384</v>
      </c>
      <c r="CT39" s="37">
        <f t="shared" si="111"/>
        <v>116171</v>
      </c>
      <c r="CU39" s="33">
        <f>BY39/AH39</f>
        <v>7.9149539464296401E-3</v>
      </c>
      <c r="CV39" s="33">
        <f>BZ39/AH39</f>
        <v>1.2796494312924919E-2</v>
      </c>
      <c r="CW39" s="33">
        <f>CA39/AH39</f>
        <v>1.4796521931257968E-2</v>
      </c>
      <c r="CX39" s="33">
        <f>CB39/AH39</f>
        <v>1.5572136784397483E-2</v>
      </c>
      <c r="CY39" s="33">
        <f>CC39/AH39</f>
        <v>1.6007125529926766E-2</v>
      </c>
      <c r="CZ39" s="33">
        <f>CD39/AH39</f>
        <v>1.6211961500043729E-2</v>
      </c>
      <c r="DA39" s="33">
        <f>CE39/AH39</f>
        <v>1.6251087471863823E-2</v>
      </c>
      <c r="DB39" s="33">
        <f>CF39/AH39</f>
        <v>1.6257992055126194E-2</v>
      </c>
      <c r="DC39" s="33">
        <f>CG39/AH39</f>
        <v>1.6669965523114245E-2</v>
      </c>
      <c r="DD39" s="33">
        <f>CH39/AH39</f>
        <v>1.6814961771624004E-2</v>
      </c>
      <c r="DE39" s="33">
        <f>CI39/AH39</f>
        <v>1.7015194686232721E-2</v>
      </c>
      <c r="DF39" s="33">
        <f>CJ39/AH39</f>
        <v>1.7065828296823432E-2</v>
      </c>
      <c r="DG39" s="118">
        <f>AS39+BX39</f>
        <v>246862</v>
      </c>
      <c r="DH39" s="118">
        <f t="shared" ref="DH39:DI39" si="112">SUM(DH2:DH36)</f>
        <v>247468</v>
      </c>
      <c r="DI39" s="118">
        <f t="shared" si="112"/>
        <v>249219</v>
      </c>
      <c r="DJ39" s="118">
        <f>AV39+CA39</f>
        <v>250967</v>
      </c>
      <c r="DK39" s="118">
        <f>CB39+AW39</f>
        <v>253047</v>
      </c>
      <c r="DL39" s="118">
        <f>AX39+CC39</f>
        <v>254656</v>
      </c>
      <c r="DM39" s="118">
        <f>AY39+CD39</f>
        <v>255611</v>
      </c>
      <c r="DN39" s="118">
        <f>CE39+AZ39</f>
        <v>256133</v>
      </c>
      <c r="DO39" s="118">
        <f>BA39+CF39</f>
        <v>257109</v>
      </c>
      <c r="DP39" s="118">
        <f>CG39+BB39</f>
        <v>258522</v>
      </c>
      <c r="DQ39" s="118">
        <f t="shared" ref="DQ39:DQ75" si="113">CH39+BC39</f>
        <v>259399</v>
      </c>
      <c r="DR39" s="118">
        <f>CI39+BD39</f>
        <v>260396</v>
      </c>
      <c r="DS39" s="118">
        <f>CJ39+BE39</f>
        <v>260999</v>
      </c>
      <c r="DT39" s="39">
        <f>(AS39+BX39)/AH39</f>
        <v>0.56815974443835815</v>
      </c>
      <c r="DU39" s="39">
        <f>(AT39+BY39)/AH39</f>
        <v>0.56955447025735684</v>
      </c>
      <c r="DV39" s="39">
        <f>DI39/AH39</f>
        <v>0.57358444535482656</v>
      </c>
      <c r="DW39" s="39">
        <f>DJ39/AH39</f>
        <v>0.57760751586903392</v>
      </c>
      <c r="DX39" s="39">
        <f>DK39/AH39</f>
        <v>0.58239469359761009</v>
      </c>
      <c r="DY39" s="39">
        <f>DL39/AH39</f>
        <v>0.58609785175399431</v>
      </c>
      <c r="DZ39" s="39">
        <f>DM39/AH39</f>
        <v>0.58829581075918191</v>
      </c>
      <c r="EA39" s="39">
        <f>DN39/AH39</f>
        <v>0.58949720824683427</v>
      </c>
      <c r="EB39" s="39">
        <f>DO39/AH39</f>
        <v>0.59174349933485848</v>
      </c>
      <c r="EC39" s="39">
        <f>DP39/AH39</f>
        <v>0.59499555805143456</v>
      </c>
      <c r="ED39" s="39">
        <f t="shared" si="83"/>
        <v>0.59701399789180054</v>
      </c>
      <c r="EE39" s="39">
        <f t="shared" si="84"/>
        <v>0.59930862106266136</v>
      </c>
      <c r="EF39" s="39">
        <f t="shared" si="85"/>
        <v>0.60069644229839769</v>
      </c>
      <c r="EG39" s="46">
        <f>SUM(EG2:EG36)</f>
        <v>137913</v>
      </c>
      <c r="EH39" s="46">
        <f t="shared" ref="EH39:FL39" si="114">SUM(EH2:EH36)</f>
        <v>19.764264797018054</v>
      </c>
      <c r="EI39" s="46">
        <f t="shared" si="114"/>
        <v>20.422818629899371</v>
      </c>
      <c r="EJ39" s="46">
        <f t="shared" si="114"/>
        <v>21.472857465309282</v>
      </c>
      <c r="EK39" s="46">
        <f t="shared" si="114"/>
        <v>21.909114992241893</v>
      </c>
      <c r="EL39" s="46">
        <f t="shared" si="114"/>
        <v>22.608655053990862</v>
      </c>
      <c r="EM39" s="46">
        <f t="shared" si="114"/>
        <v>23.21109230421294</v>
      </c>
      <c r="EN39" s="46">
        <f t="shared" si="114"/>
        <v>23.572842178298089</v>
      </c>
      <c r="EO39" s="46">
        <f t="shared" si="114"/>
        <v>23.464615167801284</v>
      </c>
      <c r="EP39" s="46">
        <f t="shared" si="114"/>
        <v>6.3984555935515832</v>
      </c>
      <c r="EQ39" s="46">
        <f t="shared" si="114"/>
        <v>6.8844569658161197</v>
      </c>
      <c r="ER39" s="46">
        <f t="shared" si="114"/>
        <v>951</v>
      </c>
      <c r="ES39" s="46">
        <f t="shared" si="114"/>
        <v>688</v>
      </c>
      <c r="ET39" s="46">
        <f t="shared" si="114"/>
        <v>1333.34</v>
      </c>
      <c r="EU39" s="46">
        <f t="shared" si="114"/>
        <v>8.053268591740359</v>
      </c>
      <c r="EV39" s="46">
        <f t="shared" si="114"/>
        <v>8.3845914459362305</v>
      </c>
      <c r="EW39" s="46">
        <f t="shared" si="114"/>
        <v>8.464268429647559</v>
      </c>
      <c r="EX39" s="46">
        <f t="shared" si="114"/>
        <v>8.6802220241135473</v>
      </c>
      <c r="EY39" s="46">
        <f t="shared" si="114"/>
        <v>8.7192918522650302</v>
      </c>
      <c r="EZ39" s="46">
        <f t="shared" si="114"/>
        <v>138138</v>
      </c>
      <c r="FA39" s="46">
        <f t="shared" si="114"/>
        <v>139510</v>
      </c>
      <c r="FB39" s="46">
        <f t="shared" si="114"/>
        <v>141901</v>
      </c>
      <c r="FC39" s="46">
        <f t="shared" si="114"/>
        <v>145794</v>
      </c>
      <c r="FD39" s="46">
        <f t="shared" si="114"/>
        <v>147243</v>
      </c>
      <c r="FE39" s="46">
        <f t="shared" si="114"/>
        <v>149016</v>
      </c>
      <c r="FF39" s="46">
        <f t="shared" si="114"/>
        <v>150122</v>
      </c>
      <c r="FG39" s="46">
        <f t="shared" si="114"/>
        <v>152476</v>
      </c>
      <c r="FH39" s="46">
        <f t="shared" si="114"/>
        <v>156256</v>
      </c>
      <c r="FI39" s="46">
        <f t="shared" si="114"/>
        <v>160203</v>
      </c>
      <c r="FJ39" s="46">
        <f t="shared" si="114"/>
        <v>161552</v>
      </c>
      <c r="FK39" s="46">
        <f t="shared" si="114"/>
        <v>164301</v>
      </c>
      <c r="FL39" s="46">
        <f t="shared" si="114"/>
        <v>165462</v>
      </c>
      <c r="FM39" s="33">
        <f>EG39/AH39</f>
        <v>0.31741059715439107</v>
      </c>
      <c r="FN39" s="119">
        <f>SUM(FN2:FN36)/22</f>
        <v>4750</v>
      </c>
      <c r="FO39" s="46">
        <f>SUM(FO2:FO36)</f>
        <v>17916</v>
      </c>
      <c r="FP39" s="33">
        <f>EZ39/AH39</f>
        <v>0.3179284408990688</v>
      </c>
      <c r="FQ39" s="33">
        <f>FA39/AH39</f>
        <v>0.32108613697772581</v>
      </c>
      <c r="FR39" s="33">
        <f>FB39/AH39</f>
        <v>0.32658908983783436</v>
      </c>
      <c r="FS39" s="33">
        <f>FC39/AH39</f>
        <v>0.33554893738463593</v>
      </c>
      <c r="FT39" s="33">
        <f>FD39/AH39</f>
        <v>0.3388838511003604</v>
      </c>
      <c r="FU39" s="33">
        <f>FE39/AH39</f>
        <v>0.34296445980842083</v>
      </c>
      <c r="FV39" s="33">
        <f>FF39/AH39</f>
        <v>0.34550994950448105</v>
      </c>
      <c r="FW39" s="33">
        <f>FG39/AH39</f>
        <v>0.35092774583768704</v>
      </c>
      <c r="FX39" s="33">
        <f>FH39/AH39</f>
        <v>0.3596275207482727</v>
      </c>
      <c r="FY39" s="33">
        <f>FI39/AH39</f>
        <v>0.36871165079379692</v>
      </c>
      <c r="FZ39" s="33">
        <f>FJ39/AH39</f>
        <v>0.37181641173410912</v>
      </c>
      <c r="GA39" s="33">
        <f t="shared" si="89"/>
        <v>0.37814331153019376</v>
      </c>
      <c r="GB39" s="33">
        <f t="shared" si="86"/>
        <v>0.38081538525273079</v>
      </c>
      <c r="GC39" s="47">
        <f>GB39-EF39</f>
        <v>-0.21988105704566691</v>
      </c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9">
        <f>(GP2+GP3+GP4+GP5+GP6+GP7+GP8+GP10+GP12+GP15+GP16+GP19+GP21++GP24+GP25+GP26+GP27+GP28+GP29+GP30+GP33+GP34)/22</f>
        <v>0.87727272727272709</v>
      </c>
      <c r="GQ39" s="46"/>
      <c r="GR39" s="51">
        <f>FO39/(AF39/100)</f>
        <v>4.2890282176688999</v>
      </c>
      <c r="GS39" s="51">
        <f>BI39/(AF39/100)</f>
        <v>2.326934264107039</v>
      </c>
      <c r="GT39" s="120">
        <f t="shared" ref="GT39:GY39" si="115">SUM(GT2:GT36)</f>
        <v>50929900</v>
      </c>
      <c r="GU39" s="120">
        <f t="shared" si="115"/>
        <v>46905600</v>
      </c>
      <c r="GV39" s="121">
        <f t="shared" si="115"/>
        <v>34358582.600000001</v>
      </c>
      <c r="GW39" s="121">
        <f t="shared" si="115"/>
        <v>69575734.24000001</v>
      </c>
      <c r="GX39" s="121">
        <f t="shared" si="115"/>
        <v>12547017.400000002</v>
      </c>
      <c r="GY39" s="122">
        <f t="shared" si="115"/>
        <v>2718704.6599999997</v>
      </c>
      <c r="GZ39" s="121">
        <v>16566979.32</v>
      </c>
      <c r="HA39" s="123">
        <f>SUM(HA2:HA36)</f>
        <v>12572</v>
      </c>
      <c r="HB39" s="123">
        <f>SUM(HB2:HB36)</f>
        <v>9422</v>
      </c>
      <c r="HC39" s="54">
        <f>AB39/(S39/100)</f>
        <v>104.24228035552655</v>
      </c>
      <c r="HD39" s="54">
        <f>AB39/(Y39/100)</f>
        <v>100</v>
      </c>
      <c r="HE39" s="48">
        <f>SUM(HE2:HE36)</f>
        <v>98.313955203484824</v>
      </c>
    </row>
    <row r="40" spans="1:213" x14ac:dyDescent="0.25">
      <c r="AV40" s="127">
        <f t="shared" ref="AV40:BB40" si="116">AV39-AU39</f>
        <v>879</v>
      </c>
      <c r="AW40" s="127">
        <f t="shared" si="116"/>
        <v>1743</v>
      </c>
      <c r="AX40" s="127">
        <f t="shared" si="116"/>
        <v>1420</v>
      </c>
      <c r="AY40" s="127">
        <f t="shared" si="116"/>
        <v>866</v>
      </c>
      <c r="AZ40" s="127">
        <f t="shared" si="116"/>
        <v>505</v>
      </c>
      <c r="BA40" s="127">
        <f t="shared" si="116"/>
        <v>973</v>
      </c>
      <c r="BB40" s="127">
        <f t="shared" si="116"/>
        <v>1234</v>
      </c>
      <c r="BL40" s="128">
        <f t="shared" ref="BL40:BR40" si="117">BL39-BK39</f>
        <v>2.0230428958742941E-3</v>
      </c>
      <c r="BM40" s="128">
        <f t="shared" si="117"/>
        <v>4.0115628754366917E-3</v>
      </c>
      <c r="BN40" s="128">
        <f t="shared" si="117"/>
        <v>3.2681694108549486E-3</v>
      </c>
      <c r="BO40" s="128">
        <f t="shared" si="117"/>
        <v>1.9931230350707096E-3</v>
      </c>
      <c r="BP40" s="128">
        <f t="shared" si="117"/>
        <v>1.1622715158321473E-3</v>
      </c>
      <c r="BQ40" s="128">
        <f t="shared" si="117"/>
        <v>2.2393865047618533E-3</v>
      </c>
      <c r="BR40" s="128">
        <f t="shared" si="117"/>
        <v>2.8400852485880312E-3</v>
      </c>
      <c r="BS40" s="128">
        <f>BS39-BR39</f>
        <v>1.8734435918562609E-3</v>
      </c>
      <c r="BT40" s="128">
        <f>BT39-BS39</f>
        <v>2.0943902562521322E-3</v>
      </c>
      <c r="BU40" s="128">
        <f>BU39-BT39</f>
        <v>1.3371876251455639E-3</v>
      </c>
      <c r="BV40" s="129">
        <f>(BV9+BV11+BV13+BV14+BV17+BV18+BV20+BV22+BV23+BV31+BV32+BV35+BV36)/13</f>
        <v>5996.1538461538457</v>
      </c>
      <c r="BW40" s="128">
        <f>BW39/AH39</f>
        <v>4.4267584822805378E-2</v>
      </c>
      <c r="CA40" s="127">
        <f t="shared" ref="CA40:CG40" si="118">CA39-BZ39</f>
        <v>869</v>
      </c>
      <c r="CB40" s="127">
        <f t="shared" si="118"/>
        <v>337</v>
      </c>
      <c r="CC40" s="127">
        <f t="shared" si="118"/>
        <v>189</v>
      </c>
      <c r="CD40" s="127">
        <f t="shared" si="118"/>
        <v>89</v>
      </c>
      <c r="CE40" s="127">
        <f t="shared" si="118"/>
        <v>17</v>
      </c>
      <c r="CF40" s="127">
        <f t="shared" si="118"/>
        <v>3</v>
      </c>
      <c r="CG40" s="127">
        <f t="shared" si="118"/>
        <v>179</v>
      </c>
      <c r="CH40" s="127">
        <f>CH39-CG39</f>
        <v>63</v>
      </c>
      <c r="CI40" s="127">
        <f>CI39-CH39</f>
        <v>87</v>
      </c>
      <c r="CJ40" s="127">
        <f>CJ39-CI39</f>
        <v>22</v>
      </c>
      <c r="CW40" s="128">
        <f t="shared" ref="CW40:DB40" si="119">CW39-CV39</f>
        <v>2.0000276183330494E-3</v>
      </c>
      <c r="CX40" s="128">
        <f t="shared" si="119"/>
        <v>7.7561485313951475E-4</v>
      </c>
      <c r="CY40" s="128">
        <f t="shared" si="119"/>
        <v>4.3498874552928314E-4</v>
      </c>
      <c r="CZ40" s="128">
        <f t="shared" si="119"/>
        <v>2.0483597011696289E-4</v>
      </c>
      <c r="DA40" s="130">
        <f t="shared" si="119"/>
        <v>3.9125971820094113E-5</v>
      </c>
      <c r="DB40" s="130">
        <f t="shared" si="119"/>
        <v>6.904583262370978E-6</v>
      </c>
      <c r="DC40" s="130">
        <f>DC39-DB39</f>
        <v>4.119734679880506E-4</v>
      </c>
      <c r="DD40" s="130">
        <f>DD39-DC39</f>
        <v>1.4499624850975931E-4</v>
      </c>
      <c r="DE40" s="130">
        <f t="shared" ref="DE40:DF40" si="120">DE39-DD39</f>
        <v>2.0023291460871673E-4</v>
      </c>
      <c r="DF40" s="130">
        <f t="shared" si="120"/>
        <v>5.0633610590711253E-5</v>
      </c>
      <c r="DH40" s="131">
        <f t="shared" ref="DH40:DS40" si="121">DH39-DG39</f>
        <v>606</v>
      </c>
      <c r="DI40" s="131">
        <f t="shared" si="121"/>
        <v>1751</v>
      </c>
      <c r="DJ40" s="131">
        <f t="shared" si="121"/>
        <v>1748</v>
      </c>
      <c r="DK40" s="131">
        <f t="shared" si="121"/>
        <v>2080</v>
      </c>
      <c r="DL40" s="131">
        <f t="shared" si="121"/>
        <v>1609</v>
      </c>
      <c r="DM40" s="131">
        <f t="shared" si="121"/>
        <v>955</v>
      </c>
      <c r="DN40" s="131">
        <f t="shared" si="121"/>
        <v>522</v>
      </c>
      <c r="DO40" s="131">
        <f t="shared" si="121"/>
        <v>976</v>
      </c>
      <c r="DP40" s="131">
        <f t="shared" si="121"/>
        <v>1413</v>
      </c>
      <c r="DQ40" s="131">
        <f t="shared" si="121"/>
        <v>877</v>
      </c>
      <c r="DR40" s="131">
        <f t="shared" si="121"/>
        <v>997</v>
      </c>
      <c r="DS40" s="131">
        <f t="shared" si="121"/>
        <v>603</v>
      </c>
      <c r="DU40" s="132">
        <f t="shared" ref="DU40:DZ40" si="122">DU39-DT39</f>
        <v>1.3947258189986877E-3</v>
      </c>
      <c r="DV40" s="132">
        <f t="shared" si="122"/>
        <v>4.0299750974697179E-3</v>
      </c>
      <c r="DW40" s="132">
        <f t="shared" si="122"/>
        <v>4.0230705142073608E-3</v>
      </c>
      <c r="DX40" s="132">
        <f t="shared" si="122"/>
        <v>4.7871777285761752E-3</v>
      </c>
      <c r="DY40" s="132">
        <f t="shared" si="122"/>
        <v>3.7031581563842231E-3</v>
      </c>
      <c r="DZ40" s="132">
        <f t="shared" si="122"/>
        <v>2.1979590051875997E-3</v>
      </c>
      <c r="EA40" s="132">
        <f>EA39-DZ39</f>
        <v>1.2013974876523559E-3</v>
      </c>
      <c r="EB40" s="132">
        <f t="shared" ref="EB40" si="123">EB39-EA39</f>
        <v>2.2462910880242104E-3</v>
      </c>
      <c r="EC40" s="132">
        <f>EC39-EB39</f>
        <v>3.2520587165760784E-3</v>
      </c>
      <c r="ED40" s="132">
        <f>ED39-EC39</f>
        <v>2.018439840365982E-3</v>
      </c>
      <c r="EE40" s="132">
        <f>EE39-ED39</f>
        <v>2.2946231708608211E-3</v>
      </c>
      <c r="EF40" s="132">
        <f>EF39-EE39</f>
        <v>1.3878212357363306E-3</v>
      </c>
      <c r="EZ40" s="131">
        <f>EZ39-EG39</f>
        <v>225</v>
      </c>
      <c r="FA40" s="131">
        <f t="shared" ref="FA40:FF40" si="124">FA39-EZ39</f>
        <v>1372</v>
      </c>
      <c r="FB40" s="131">
        <f t="shared" si="124"/>
        <v>2391</v>
      </c>
      <c r="FC40" s="131">
        <f t="shared" si="124"/>
        <v>3893</v>
      </c>
      <c r="FD40" s="131">
        <f t="shared" si="124"/>
        <v>1449</v>
      </c>
      <c r="FE40" s="131">
        <f t="shared" si="124"/>
        <v>1773</v>
      </c>
      <c r="FF40" s="131">
        <f t="shared" si="124"/>
        <v>1106</v>
      </c>
      <c r="FG40" s="131">
        <f>FG39-FF39</f>
        <v>2354</v>
      </c>
      <c r="FH40" s="131">
        <f>FH39-FG39</f>
        <v>3780</v>
      </c>
      <c r="FI40" s="131">
        <f>FI39-FH39</f>
        <v>3947</v>
      </c>
      <c r="FJ40" s="131">
        <f>FJ39-FH39</f>
        <v>5296</v>
      </c>
      <c r="FK40" s="131">
        <f>FK39-FI39</f>
        <v>4098</v>
      </c>
      <c r="FL40" s="131">
        <f>FL39-FJ39</f>
        <v>3910</v>
      </c>
      <c r="FP40" s="132">
        <f>FP39-FM39</f>
        <v>5.178437446777262E-4</v>
      </c>
      <c r="FQ40" s="132">
        <f t="shared" ref="FQ40:FV40" si="125">FQ39-FP39</f>
        <v>3.157696078657013E-3</v>
      </c>
      <c r="FR40" s="132">
        <f t="shared" si="125"/>
        <v>5.5029528601085453E-3</v>
      </c>
      <c r="FS40" s="132">
        <f t="shared" si="125"/>
        <v>8.9598475468015693E-3</v>
      </c>
      <c r="FT40" s="132">
        <f t="shared" si="125"/>
        <v>3.3349137157244746E-3</v>
      </c>
      <c r="FU40" s="132">
        <f t="shared" si="125"/>
        <v>4.0806087080604292E-3</v>
      </c>
      <c r="FV40" s="132">
        <f t="shared" si="125"/>
        <v>2.5454896960602214E-3</v>
      </c>
      <c r="FW40" s="132">
        <f>FW39-FV39</f>
        <v>5.4177963332059931E-3</v>
      </c>
      <c r="FX40" s="132">
        <f>FX39-FW39</f>
        <v>8.6997749105856559E-3</v>
      </c>
      <c r="FY40" s="132">
        <f>FY39-FX39</f>
        <v>9.0841300455242191E-3</v>
      </c>
      <c r="FZ40" s="132">
        <f>FZ39-FX39</f>
        <v>1.218889098583642E-2</v>
      </c>
      <c r="GA40" s="132">
        <f>GA39-FY39</f>
        <v>9.4316607363968408E-3</v>
      </c>
      <c r="GB40" s="132">
        <f>GB39-FZ39</f>
        <v>8.9989735186216668E-3</v>
      </c>
      <c r="GC40" s="132">
        <f>FZ40-ED40</f>
        <v>1.0170451145470438E-2</v>
      </c>
      <c r="GP40" s="69">
        <f>(GP9+GP11+GP13+GP14+GP17+GP18+GP20+GP22+GP23+GP31+GP32+GP35+GP36)/13</f>
        <v>0.50961538461538458</v>
      </c>
    </row>
    <row r="41" spans="1:213" x14ac:dyDescent="0.25">
      <c r="BW41" s="128"/>
      <c r="EZ41" s="131"/>
      <c r="FA41" s="131"/>
      <c r="FB41" s="131"/>
      <c r="FC41" s="131"/>
      <c r="FD41" s="131"/>
      <c r="FE41" s="131"/>
      <c r="FF41" s="131"/>
      <c r="FG41" s="131"/>
      <c r="FH41" s="131"/>
      <c r="FI41" s="131"/>
      <c r="FJ41" s="131"/>
      <c r="FK41" s="131"/>
      <c r="FL41" s="131"/>
    </row>
    <row r="42" spans="1:213" x14ac:dyDescent="0.25">
      <c r="A42" s="135" t="s">
        <v>252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11"/>
      <c r="EI42" s="111"/>
      <c r="EJ42" s="111"/>
      <c r="EK42" s="111"/>
      <c r="EL42" s="111"/>
      <c r="EM42" s="111"/>
      <c r="EN42" s="111"/>
      <c r="EO42" s="111"/>
      <c r="EP42" s="136"/>
      <c r="EQ42" s="136"/>
      <c r="ER42" s="137"/>
      <c r="ES42" s="137"/>
      <c r="ET42" s="138"/>
      <c r="EU42" s="139"/>
      <c r="EV42" s="139"/>
      <c r="EW42" s="139"/>
      <c r="EX42" s="139"/>
      <c r="EY42" s="139"/>
      <c r="FM42" s="139"/>
      <c r="FN42" s="137"/>
      <c r="FO42" s="137"/>
      <c r="FP42" s="137"/>
      <c r="FQ42" s="137"/>
      <c r="FR42" s="137"/>
      <c r="FS42" s="137"/>
      <c r="FT42" s="137"/>
      <c r="FU42" s="137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6"/>
      <c r="GQ42" s="137"/>
      <c r="GR42" s="138"/>
      <c r="GS42" s="138"/>
      <c r="GT42" s="137"/>
      <c r="GU42" s="137"/>
      <c r="GV42" s="137"/>
      <c r="GW42" s="137"/>
      <c r="GX42" s="137"/>
      <c r="GY42" s="137"/>
      <c r="GZ42" s="137"/>
      <c r="HA42" s="137"/>
      <c r="HB42" s="137"/>
      <c r="HE42" s="140"/>
    </row>
    <row r="44" spans="1:213" x14ac:dyDescent="0.25">
      <c r="A44" s="141"/>
      <c r="AF44" s="142"/>
      <c r="AG44" s="142"/>
      <c r="AH44" s="142"/>
      <c r="AI44" s="137"/>
      <c r="AJ44" s="137"/>
    </row>
    <row r="45" spans="1:213" x14ac:dyDescent="0.25">
      <c r="A45" s="143"/>
      <c r="AF45" s="142"/>
      <c r="AG45" s="142"/>
      <c r="AH45" s="142"/>
      <c r="AI45" s="137"/>
      <c r="AJ45" s="137"/>
    </row>
    <row r="62" spans="1:1" x14ac:dyDescent="0.25">
      <c r="A62" s="84"/>
    </row>
  </sheetData>
  <mergeCells count="1">
    <mergeCell ref="A42:EG4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Сентябрь 2020</vt:lpstr>
      <vt:lpstr>Октябрь 2020</vt:lpstr>
      <vt:lpstr>Ноябрь 2020</vt:lpstr>
      <vt:lpstr>Декабрь 2020</vt:lpstr>
      <vt:lpstr>Январь 2021</vt:lpstr>
      <vt:lpstr>Февраль 2021</vt:lpstr>
      <vt:lpstr>Март 2021</vt:lpstr>
      <vt:lpstr>Апрель 2021</vt:lpstr>
      <vt:lpstr>Май 2021</vt:lpstr>
      <vt:lpstr>Июнь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2021-07-21T05:42:49Z</dcterms:modified>
</cp:coreProperties>
</file>